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A012A9A-31AF-4DB6-9A0F-1AD5A121714F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4-Ways-to-Win" sheetId="1" r:id="rId1"/>
    <sheet name="Calculations" sheetId="2" state="hidden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2" l="1"/>
  <c r="B12" i="2" s="1"/>
  <c r="B7" i="2"/>
  <c r="B11" i="2" s="1"/>
  <c r="C18" i="1"/>
  <c r="C32" i="1"/>
  <c r="H46" i="1" s="1"/>
  <c r="C15" i="1"/>
  <c r="C14" i="1"/>
  <c r="D21" i="1" s="1"/>
  <c r="D23" i="1" s="1"/>
  <c r="C7" i="1"/>
  <c r="D8" i="1"/>
  <c r="C33" i="1" l="1"/>
  <c r="H33" i="1" s="1"/>
  <c r="H40" i="1" s="1"/>
  <c r="B24" i="2" s="1"/>
  <c r="G47" i="1" s="1"/>
  <c r="C34" i="1" l="1"/>
  <c r="B5" i="2" s="1"/>
  <c r="B23" i="2"/>
  <c r="G46" i="1" s="1"/>
  <c r="H5" i="2" l="1"/>
  <c r="F15" i="2"/>
  <c r="B15" i="2"/>
  <c r="C37" i="1" s="1"/>
  <c r="C26" i="1" s="1"/>
  <c r="D28" i="1" s="1"/>
  <c r="D29" i="1" s="1"/>
  <c r="H44" i="1" s="1"/>
  <c r="B21" i="2" s="1"/>
  <c r="E12" i="2"/>
  <c r="F7" i="2"/>
  <c r="F9" i="2"/>
  <c r="E7" i="2"/>
  <c r="E10" i="2"/>
  <c r="G10" i="2"/>
  <c r="F17" i="2"/>
  <c r="G8" i="2"/>
  <c r="G16" i="2"/>
  <c r="E9" i="2"/>
  <c r="F10" i="2"/>
  <c r="E15" i="2"/>
  <c r="G6" i="2"/>
  <c r="G15" i="2"/>
  <c r="G9" i="2"/>
  <c r="E17" i="2"/>
  <c r="F8" i="2"/>
  <c r="G17" i="2"/>
  <c r="E13" i="2"/>
  <c r="E8" i="2"/>
  <c r="F14" i="2"/>
  <c r="G11" i="2"/>
  <c r="E14" i="2"/>
  <c r="F11" i="2"/>
  <c r="F6" i="2"/>
  <c r="F19" i="2" s="1"/>
  <c r="F12" i="2"/>
  <c r="E11" i="2"/>
  <c r="G13" i="2"/>
  <c r="E6" i="2"/>
  <c r="G14" i="2"/>
  <c r="F16" i="2"/>
  <c r="E16" i="2"/>
  <c r="G12" i="2"/>
  <c r="F13" i="2"/>
  <c r="G7" i="2"/>
  <c r="G19" i="2" l="1"/>
  <c r="H45" i="1" s="1"/>
  <c r="B22" i="2" s="1"/>
  <c r="G45" i="1" s="1"/>
  <c r="G44" i="1"/>
  <c r="B26" i="2"/>
  <c r="H48" i="1" s="1"/>
  <c r="H6" i="2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Kimberly Simpson</author>
  </authors>
  <commentList>
    <comment ref="E6" authorId="0" shapeId="0" xr:uid="{00000000-0006-0000-0000-000001000000}">
      <text>
        <r>
          <rPr>
            <sz val="9"/>
            <color indexed="81"/>
            <rFont val="Tahoma"/>
            <family val="2"/>
          </rPr>
          <t>Click on house image. Under format, click change picture and replace with photo of property (i.e. exterior, interior)</t>
        </r>
      </text>
    </comment>
  </commentList>
</comments>
</file>

<file path=xl/sharedStrings.xml><?xml version="1.0" encoding="utf-8"?>
<sst xmlns="http://schemas.openxmlformats.org/spreadsheetml/2006/main" count="72" uniqueCount="66">
  <si>
    <t xml:space="preserve">Realtor Name: </t>
  </si>
  <si>
    <t xml:space="preserve">Property Type: </t>
  </si>
  <si>
    <t xml:space="preserve">Additional Information:  </t>
  </si>
  <si>
    <t>List Price:</t>
  </si>
  <si>
    <t>MONTHLY GROSS RENTAL INCOME</t>
  </si>
  <si>
    <t>Rental Vacancy Rate</t>
  </si>
  <si>
    <r>
      <rPr>
        <b/>
        <sz val="10"/>
        <color theme="0"/>
        <rFont val="Arial"/>
        <family val="2"/>
      </rPr>
      <t>MONTHLY</t>
    </r>
    <r>
      <rPr>
        <sz val="10"/>
        <color theme="0"/>
        <rFont val="Arial"/>
        <family val="2"/>
      </rPr>
      <t xml:space="preserve"> </t>
    </r>
    <r>
      <rPr>
        <b/>
        <sz val="10"/>
        <color theme="0"/>
        <rFont val="Arial"/>
        <family val="2"/>
      </rPr>
      <t>GROSS OPERATING INCOME (GOI)</t>
    </r>
  </si>
  <si>
    <t>MONTHLY OPERATING EXPENSES</t>
  </si>
  <si>
    <t>Property Taxes</t>
  </si>
  <si>
    <t>Insurance</t>
  </si>
  <si>
    <t>Utilities</t>
  </si>
  <si>
    <t>Repairs &amp; Maintenance Reserve</t>
  </si>
  <si>
    <t>Property Management</t>
  </si>
  <si>
    <t>Condo/Strata/HOA Fees</t>
  </si>
  <si>
    <t>Cleaning</t>
  </si>
  <si>
    <t>Gifts</t>
  </si>
  <si>
    <t>Lawn Maintenance/Snow Removal</t>
  </si>
  <si>
    <t xml:space="preserve">  Other</t>
  </si>
  <si>
    <t>TOTAL NET OPERATING EXPENSES (NOE)</t>
  </si>
  <si>
    <t>NET OPERATING INCOME (GOI - NOE)</t>
  </si>
  <si>
    <t>MONTHLY DEBT SERVICE</t>
  </si>
  <si>
    <t>Mortgage Payment</t>
  </si>
  <si>
    <t>2nd Mortgage or LOC Payment</t>
  </si>
  <si>
    <t>TOTAL MONTHLY DEBT SERVICE</t>
  </si>
  <si>
    <t>ESTIMATED NET MONTHLY CASH FLOW</t>
  </si>
  <si>
    <t>PASSIVE APPRECIATION</t>
  </si>
  <si>
    <t>LIST PRICE</t>
  </si>
  <si>
    <t>Down Payment</t>
  </si>
  <si>
    <t>Mortgage Amount</t>
  </si>
  <si>
    <t xml:space="preserve">Interest Rate  </t>
  </si>
  <si>
    <t>Amortization (years)</t>
  </si>
  <si>
    <t>Monthly Payment</t>
  </si>
  <si>
    <t>CASH REQUIRED TO CLOSE</t>
  </si>
  <si>
    <t xml:space="preserve">Down Payment </t>
  </si>
  <si>
    <t>Initial Improvements</t>
  </si>
  <si>
    <t>Building Inspection</t>
  </si>
  <si>
    <t>Appraisal</t>
  </si>
  <si>
    <t>Lender Fees</t>
  </si>
  <si>
    <t>Legal Fees</t>
  </si>
  <si>
    <t>Other Fees</t>
  </si>
  <si>
    <t>TOTAL CASH REQUIRED</t>
  </si>
  <si>
    <r>
      <rPr>
        <b/>
        <i/>
        <sz val="10"/>
        <color theme="0"/>
        <rFont val="Arial"/>
        <family val="2"/>
      </rPr>
      <t>The 4 Ways to Win</t>
    </r>
    <r>
      <rPr>
        <b/>
        <sz val="10"/>
        <color theme="0"/>
        <rFont val="Arial"/>
        <family val="2"/>
      </rPr>
      <t>™</t>
    </r>
  </si>
  <si>
    <t>Cash Flow</t>
  </si>
  <si>
    <t>Principal Recapture</t>
  </si>
  <si>
    <t>Passive Appreciation</t>
  </si>
  <si>
    <t>Active Appreciation</t>
  </si>
  <si>
    <t>Year One Total ROI</t>
  </si>
  <si>
    <t xml:space="preserve">Mortgage Calculator </t>
  </si>
  <si>
    <t>Year One Amortization Schedule</t>
  </si>
  <si>
    <t>Summary Information</t>
  </si>
  <si>
    <t>Month</t>
  </si>
  <si>
    <t>Payment</t>
  </si>
  <si>
    <t>Interest</t>
  </si>
  <si>
    <t>Principal</t>
  </si>
  <si>
    <t>Balance</t>
  </si>
  <si>
    <t>Annual Interest Rate</t>
  </si>
  <si>
    <t>Amortization Period (years)</t>
  </si>
  <si>
    <t>Number of payments per year (assume monthly)</t>
  </si>
  <si>
    <t>Compound Period (Canada)</t>
  </si>
  <si>
    <t>Compound Period (USA) = 12</t>
  </si>
  <si>
    <t>Total number of payments over amortization</t>
  </si>
  <si>
    <t>Interest Rate Per Payment</t>
  </si>
  <si>
    <t>Monthly Mortgage Payment</t>
  </si>
  <si>
    <t>The 4 Ways to Win</t>
  </si>
  <si>
    <t>Total End of Year One</t>
  </si>
  <si>
    <t>Address, City,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</si>
</sst>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9"/>
      <color indexed="81"/>
      <name val="Tahoma"/>
      <family val="2"/>
    </font>
    <font>
      <b/>
      <sz val="11"/>
      <color theme="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82F7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D65A0"/>
        <bgColor indexed="64"/>
      </patternFill>
    </fill>
    <fill>
      <patternFill patternType="solid">
        <fgColor rgb="FF369CD6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auto="1"/>
      </right>
      <top/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auto="1"/>
      </left>
      <right/>
      <top style="thin">
        <color auto="1"/>
      </top>
      <bottom style="thin">
        <color theme="0" tint="-0.14996795556505021"/>
      </bottom>
      <diagonal/>
    </border>
    <border>
      <left/>
      <right/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/>
      <right style="thin">
        <color theme="0" tint="-0.14996795556505021"/>
      </right>
      <top style="thin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theme="0" tint="-0.14996795556505021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6" xfId="0" applyFont="1" applyBorder="1" applyAlignment="1" applyProtection="1">
      <alignment horizontal="left" vertical="center" indent="1"/>
      <protection hidden="1"/>
    </xf>
    <xf numFmtId="0" fontId="4" fillId="0" borderId="9" xfId="0" applyFont="1" applyBorder="1" applyAlignment="1" applyProtection="1">
      <alignment horizontal="left" vertical="center" indent="1"/>
      <protection hidden="1"/>
    </xf>
    <xf numFmtId="0" fontId="7" fillId="0" borderId="4" xfId="0" applyFont="1" applyFill="1" applyBorder="1" applyAlignment="1" applyProtection="1">
      <alignment horizontal="left" vertical="center" indent="1"/>
      <protection hidden="1"/>
    </xf>
    <xf numFmtId="9" fontId="8" fillId="0" borderId="0" xfId="0" applyNumberFormat="1" applyFont="1" applyBorder="1" applyAlignment="1" applyProtection="1">
      <alignment horizontal="center" vertical="center"/>
      <protection locked="0"/>
    </xf>
    <xf numFmtId="167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167" fontId="7" fillId="0" borderId="5" xfId="0" applyNumberFormat="1" applyFont="1" applyBorder="1" applyProtection="1">
      <protection hidden="1"/>
    </xf>
    <xf numFmtId="167" fontId="6" fillId="4" borderId="5" xfId="0" applyNumberFormat="1" applyFont="1" applyFill="1" applyBorder="1" applyAlignment="1" applyProtection="1">
      <alignment horizontal="right" vertical="center"/>
      <protection hidden="1"/>
    </xf>
    <xf numFmtId="167" fontId="7" fillId="0" borderId="13" xfId="0" applyNumberFormat="1" applyFont="1" applyFill="1" applyBorder="1" applyAlignment="1" applyProtection="1">
      <alignment horizontal="right" vertical="center" wrapText="1"/>
      <protection locked="0"/>
    </xf>
    <xf numFmtId="167" fontId="7" fillId="0" borderId="14" xfId="0" applyNumberFormat="1" applyFont="1" applyFill="1" applyBorder="1" applyAlignment="1" applyProtection="1">
      <alignment vertical="center" wrapText="1"/>
      <protection hidden="1"/>
    </xf>
    <xf numFmtId="0" fontId="7" fillId="0" borderId="16" xfId="0" applyFont="1" applyFill="1" applyBorder="1" applyAlignment="1" applyProtection="1">
      <alignment horizontal="left" vertical="center" wrapText="1" indent="1"/>
      <protection hidden="1"/>
    </xf>
    <xf numFmtId="167" fontId="7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7" fillId="0" borderId="17" xfId="0" applyNumberFormat="1" applyFont="1" applyFill="1" applyBorder="1" applyAlignment="1" applyProtection="1">
      <alignment vertical="center" wrapText="1"/>
      <protection hidden="1"/>
    </xf>
    <xf numFmtId="0" fontId="7" fillId="0" borderId="15" xfId="0" applyFont="1" applyFill="1" applyBorder="1" applyAlignment="1" applyProtection="1">
      <alignment horizontal="left" vertical="center" indent="1"/>
      <protection hidden="1"/>
    </xf>
    <xf numFmtId="9" fontId="8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7" fillId="0" borderId="16" xfId="0" applyNumberFormat="1" applyFont="1" applyFill="1" applyBorder="1" applyAlignment="1" applyProtection="1">
      <alignment horizontal="right" vertical="center" wrapText="1"/>
      <protection hidden="1"/>
    </xf>
    <xf numFmtId="0" fontId="7" fillId="0" borderId="15" xfId="0" applyFont="1" applyFill="1" applyBorder="1" applyAlignment="1" applyProtection="1">
      <alignment horizontal="left" vertical="center" wrapText="1" indent="1"/>
      <protection hidden="1"/>
    </xf>
    <xf numFmtId="167" fontId="6" fillId="5" borderId="5" xfId="0" applyNumberFormat="1" applyFont="1" applyFill="1" applyBorder="1" applyAlignment="1" applyProtection="1">
      <alignment vertical="center" wrapText="1"/>
      <protection hidden="1"/>
    </xf>
    <xf numFmtId="168" fontId="7" fillId="0" borderId="21" xfId="0" applyNumberFormat="1" applyFont="1" applyFill="1" applyBorder="1" applyAlignment="1" applyProtection="1">
      <alignment horizontal="right" vertical="center" wrapText="1"/>
      <protection hidden="1"/>
    </xf>
    <xf numFmtId="167" fontId="8" fillId="0" borderId="22" xfId="0" applyNumberFormat="1" applyFont="1" applyFill="1" applyBorder="1" applyAlignment="1" applyProtection="1">
      <alignment vertical="center" wrapText="1"/>
      <protection hidden="1"/>
    </xf>
    <xf numFmtId="167" fontId="7" fillId="0" borderId="24" xfId="0" applyNumberFormat="1" applyFont="1" applyFill="1" applyBorder="1" applyAlignment="1" applyProtection="1">
      <alignment horizontal="right" vertical="center"/>
      <protection locked="0"/>
    </xf>
    <xf numFmtId="167" fontId="8" fillId="0" borderId="25" xfId="0" applyNumberFormat="1" applyFont="1" applyFill="1" applyBorder="1" applyAlignment="1" applyProtection="1">
      <alignment vertical="center" wrapText="1"/>
      <protection hidden="1"/>
    </xf>
    <xf numFmtId="167" fontId="6" fillId="2" borderId="5" xfId="0" applyNumberFormat="1" applyFont="1" applyFill="1" applyBorder="1" applyAlignment="1" applyProtection="1">
      <alignment vertical="center" wrapText="1"/>
      <protection hidden="1"/>
    </xf>
    <xf numFmtId="10" fontId="6" fillId="4" borderId="8" xfId="0" applyNumberFormat="1" applyFont="1" applyFill="1" applyBorder="1" applyAlignment="1" applyProtection="1">
      <alignment vertical="center" wrapText="1"/>
      <protection locked="0"/>
    </xf>
    <xf numFmtId="0" fontId="12" fillId="3" borderId="15" xfId="0" applyFont="1" applyFill="1" applyBorder="1" applyAlignment="1" applyProtection="1">
      <alignment horizontal="left" vertical="center" indent="1"/>
      <protection hidden="1"/>
    </xf>
    <xf numFmtId="9" fontId="11" fillId="3" borderId="16" xfId="0" applyNumberFormat="1" applyFont="1" applyFill="1" applyBorder="1" applyAlignment="1" applyProtection="1">
      <alignment horizontal="left" vertical="center"/>
      <protection locked="0"/>
    </xf>
    <xf numFmtId="167" fontId="12" fillId="3" borderId="16" xfId="0" applyNumberFormat="1" applyFont="1" applyFill="1" applyBorder="1" applyAlignment="1" applyProtection="1">
      <alignment horizontal="right" vertical="center" wrapText="1"/>
      <protection hidden="1"/>
    </xf>
    <xf numFmtId="167" fontId="11" fillId="3" borderId="17" xfId="0" applyNumberFormat="1" applyFont="1" applyFill="1" applyBorder="1" applyAlignment="1" applyProtection="1">
      <alignment horizontal="right" vertical="center"/>
      <protection hidden="1"/>
    </xf>
    <xf numFmtId="167" fontId="7" fillId="0" borderId="21" xfId="0" applyNumberFormat="1" applyFont="1" applyFill="1" applyBorder="1" applyAlignment="1" applyProtection="1">
      <alignment horizontal="right" vertical="top"/>
      <protection hidden="1"/>
    </xf>
    <xf numFmtId="0" fontId="7" fillId="0" borderId="22" xfId="0" applyFont="1" applyBorder="1" applyAlignment="1" applyProtection="1">
      <alignment vertical="top"/>
      <protection hidden="1"/>
    </xf>
    <xf numFmtId="10" fontId="8" fillId="0" borderId="24" xfId="0" applyNumberFormat="1" applyFont="1" applyFill="1" applyBorder="1" applyAlignment="1" applyProtection="1">
      <alignment horizontal="right" vertical="top"/>
      <protection locked="0"/>
    </xf>
    <xf numFmtId="167" fontId="7" fillId="0" borderId="25" xfId="0" applyNumberFormat="1" applyFont="1" applyBorder="1" applyProtection="1">
      <protection hidden="1"/>
    </xf>
    <xf numFmtId="0" fontId="8" fillId="0" borderId="24" xfId="0" applyFont="1" applyFill="1" applyBorder="1" applyAlignment="1" applyProtection="1">
      <alignment vertical="center"/>
      <protection locked="0"/>
    </xf>
    <xf numFmtId="167" fontId="7" fillId="0" borderId="22" xfId="0" applyNumberFormat="1" applyFont="1" applyBorder="1" applyAlignment="1" applyProtection="1">
      <alignment horizontal="right" vertical="top"/>
      <protection hidden="1"/>
    </xf>
    <xf numFmtId="167" fontId="7" fillId="0" borderId="25" xfId="0" applyNumberFormat="1" applyFont="1" applyBorder="1" applyAlignment="1" applyProtection="1">
      <alignment horizontal="right" vertical="top"/>
      <protection locked="0"/>
    </xf>
    <xf numFmtId="167" fontId="6" fillId="5" borderId="32" xfId="0" applyNumberFormat="1" applyFont="1" applyFill="1" applyBorder="1" applyAlignment="1" applyProtection="1">
      <alignment vertical="center" wrapText="1"/>
      <protection hidden="1"/>
    </xf>
    <xf numFmtId="10" fontId="7" fillId="0" borderId="21" xfId="3" applyNumberFormat="1" applyFont="1" applyBorder="1" applyProtection="1">
      <protection hidden="1"/>
    </xf>
    <xf numFmtId="0" fontId="7" fillId="0" borderId="23" xfId="0" applyFont="1" applyBorder="1" applyAlignment="1" applyProtection="1">
      <alignment horizontal="left" vertical="center" indent="1"/>
      <protection hidden="1"/>
    </xf>
    <xf numFmtId="0" fontId="7" fillId="0" borderId="24" xfId="0" applyFont="1" applyBorder="1" applyAlignment="1" applyProtection="1">
      <alignment horizontal="left" indent="1"/>
      <protection hidden="1"/>
    </xf>
    <xf numFmtId="0" fontId="7" fillId="0" borderId="24" xfId="0" applyFont="1" applyBorder="1" applyAlignment="1" applyProtection="1">
      <alignment horizontal="left" vertical="center" indent="1"/>
      <protection hidden="1"/>
    </xf>
    <xf numFmtId="10" fontId="15" fillId="2" borderId="7" xfId="3" applyNumberFormat="1" applyFont="1" applyFill="1" applyBorder="1" applyAlignment="1" applyProtection="1">
      <alignment vertical="center"/>
      <protection hidden="1"/>
    </xf>
    <xf numFmtId="10" fontId="14" fillId="2" borderId="8" xfId="3" applyNumberFormat="1" applyFont="1" applyFill="1" applyBorder="1" applyAlignment="1" applyProtection="1">
      <alignment vertical="center"/>
      <protection hidden="1"/>
    </xf>
    <xf numFmtId="167" fontId="6" fillId="4" borderId="0" xfId="1" applyNumberFormat="1" applyFont="1" applyFill="1" applyBorder="1" applyAlignment="1" applyProtection="1">
      <alignment horizontal="right" vertical="center"/>
      <protection locked="0"/>
    </xf>
    <xf numFmtId="167" fontId="7" fillId="4" borderId="5" xfId="0" applyNumberFormat="1" applyFont="1" applyFill="1" applyBorder="1" applyAlignment="1" applyProtection="1">
      <protection hidden="1"/>
    </xf>
    <xf numFmtId="0" fontId="2" fillId="3" borderId="36" xfId="0" applyFont="1" applyFill="1" applyBorder="1" applyAlignment="1">
      <alignment vertical="center" wrapText="1"/>
    </xf>
    <xf numFmtId="0" fontId="4" fillId="0" borderId="0" xfId="0" applyFont="1"/>
    <xf numFmtId="0" fontId="4" fillId="3" borderId="36" xfId="0" applyFont="1" applyFill="1" applyBorder="1"/>
    <xf numFmtId="0" fontId="12" fillId="0" borderId="0" xfId="0" applyFont="1" applyAlignment="1">
      <alignment wrapText="1"/>
    </xf>
    <xf numFmtId="0" fontId="17" fillId="5" borderId="4" xfId="0" applyFont="1" applyFill="1" applyBorder="1" applyAlignment="1">
      <alignment horizontal="left"/>
    </xf>
    <xf numFmtId="0" fontId="4" fillId="5" borderId="0" xfId="0" applyFont="1" applyFill="1"/>
    <xf numFmtId="0" fontId="17" fillId="5" borderId="36" xfId="0" applyFont="1" applyFill="1" applyBorder="1" applyAlignment="1">
      <alignment wrapText="1"/>
    </xf>
    <xf numFmtId="0" fontId="17" fillId="5" borderId="36" xfId="0" applyFont="1" applyFill="1" applyBorder="1"/>
    <xf numFmtId="0" fontId="17" fillId="5" borderId="0" xfId="0" applyFont="1" applyFill="1"/>
    <xf numFmtId="165" fontId="4" fillId="0" borderId="0" xfId="2" applyFont="1"/>
    <xf numFmtId="0" fontId="4" fillId="0" borderId="36" xfId="0" applyFont="1" applyBorder="1"/>
    <xf numFmtId="0" fontId="12" fillId="3" borderId="36" xfId="0" applyFont="1" applyFill="1" applyBorder="1" applyAlignment="1">
      <alignment horizontal="center" wrapText="1"/>
    </xf>
    <xf numFmtId="44" fontId="4" fillId="0" borderId="0" xfId="0" applyNumberFormat="1" applyFont="1"/>
    <xf numFmtId="10" fontId="4" fillId="0" borderId="0" xfId="0" applyNumberFormat="1" applyFont="1"/>
    <xf numFmtId="0" fontId="12" fillId="0" borderId="36" xfId="0" applyFont="1" applyBorder="1" applyAlignment="1">
      <alignment horizontal="center" wrapText="1"/>
    </xf>
    <xf numFmtId="164" fontId="4" fillId="0" borderId="0" xfId="0" applyNumberFormat="1" applyFont="1"/>
    <xf numFmtId="165" fontId="4" fillId="0" borderId="0" xfId="0" applyNumberFormat="1" applyFont="1"/>
    <xf numFmtId="0" fontId="12" fillId="0" borderId="0" xfId="0" applyFont="1" applyAlignment="1">
      <alignment horizontal="center" wrapText="1"/>
    </xf>
    <xf numFmtId="0" fontId="4" fillId="0" borderId="0" xfId="0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17" fillId="2" borderId="0" xfId="0" applyFont="1" applyFill="1" applyAlignment="1">
      <alignment wrapText="1"/>
    </xf>
    <xf numFmtId="0" fontId="17" fillId="2" borderId="0" xfId="0" applyFont="1" applyFill="1"/>
    <xf numFmtId="164" fontId="17" fillId="2" borderId="0" xfId="0" applyNumberFormat="1" applyFont="1" applyFill="1"/>
    <xf numFmtId="10" fontId="4" fillId="0" borderId="0" xfId="3" applyNumberFormat="1" applyFont="1"/>
    <xf numFmtId="10" fontId="17" fillId="2" borderId="0" xfId="0" applyNumberFormat="1" applyFont="1" applyFill="1"/>
    <xf numFmtId="0" fontId="6" fillId="5" borderId="26" xfId="0" applyFont="1" applyFill="1" applyBorder="1" applyAlignment="1" applyProtection="1">
      <alignment horizontal="left" vertical="center"/>
      <protection hidden="1"/>
    </xf>
    <xf numFmtId="0" fontId="6" fillId="5" borderId="27" xfId="0" applyFont="1" applyFill="1" applyBorder="1" applyAlignment="1" applyProtection="1">
      <alignment horizontal="left" vertical="center"/>
      <protection hidden="1"/>
    </xf>
    <xf numFmtId="0" fontId="5" fillId="0" borderId="9" xfId="0" applyFont="1" applyBorder="1" applyAlignment="1" applyProtection="1">
      <alignment horizontal="left" vertical="center" wrapText="1" indent="1"/>
      <protection hidden="1"/>
    </xf>
    <xf numFmtId="10" fontId="4" fillId="0" borderId="0" xfId="3" applyNumberFormat="1" applyFont="1" applyBorder="1" applyProtection="1">
      <protection hidden="1"/>
    </xf>
    <xf numFmtId="44" fontId="7" fillId="0" borderId="22" xfId="2" applyNumberFormat="1" applyFont="1" applyBorder="1" applyAlignment="1" applyProtection="1">
      <alignment vertical="center"/>
      <protection hidden="1"/>
    </xf>
    <xf numFmtId="44" fontId="7" fillId="0" borderId="22" xfId="2" applyNumberFormat="1" applyFont="1" applyBorder="1" applyAlignment="1" applyProtection="1">
      <alignment vertical="center"/>
      <protection locked="0"/>
    </xf>
    <xf numFmtId="0" fontId="6" fillId="2" borderId="28" xfId="0" applyFont="1" applyFill="1" applyBorder="1" applyAlignment="1" applyProtection="1">
      <alignment horizontal="left" vertical="center" indent="1"/>
      <protection hidden="1"/>
    </xf>
    <xf numFmtId="0" fontId="6" fillId="2" borderId="29" xfId="0" applyFont="1" applyFill="1" applyBorder="1" applyAlignment="1" applyProtection="1">
      <alignment vertical="center"/>
      <protection hidden="1"/>
    </xf>
    <xf numFmtId="168" fontId="7" fillId="0" borderId="27" xfId="2" applyNumberFormat="1" applyFont="1" applyFill="1" applyBorder="1" applyAlignment="1" applyProtection="1">
      <alignment vertical="center"/>
      <protection hidden="1"/>
    </xf>
    <xf numFmtId="167" fontId="7" fillId="0" borderId="32" xfId="0" applyNumberFormat="1" applyFont="1" applyBorder="1" applyProtection="1">
      <protection hidden="1"/>
    </xf>
    <xf numFmtId="0" fontId="9" fillId="5" borderId="27" xfId="0" applyFont="1" applyFill="1" applyBorder="1" applyAlignment="1" applyProtection="1">
      <alignment horizontal="left"/>
      <protection hidden="1"/>
    </xf>
    <xf numFmtId="0" fontId="2" fillId="0" borderId="0" xfId="0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2" fillId="2" borderId="2" xfId="0" applyFont="1" applyFill="1" applyBorder="1" applyAlignment="1" applyProtection="1">
      <alignment horizontal="left" vertical="center" wrapText="1" indent="1"/>
      <protection locked="0"/>
    </xf>
    <xf numFmtId="0" fontId="2" fillId="2" borderId="3" xfId="0" applyFont="1" applyFill="1" applyBorder="1" applyAlignment="1" applyProtection="1">
      <alignment horizontal="left" vertical="center" wrapText="1" indent="1"/>
      <protection locked="0"/>
    </xf>
    <xf numFmtId="0" fontId="2" fillId="2" borderId="4" xfId="0" applyFont="1" applyFill="1" applyBorder="1" applyAlignment="1" applyProtection="1">
      <alignment horizontal="left" vertical="center" wrapText="1" indent="1"/>
      <protection locked="0"/>
    </xf>
    <xf numFmtId="0" fontId="2" fillId="2" borderId="0" xfId="0" applyFont="1" applyFill="1" applyBorder="1" applyAlignment="1" applyProtection="1">
      <alignment horizontal="left" vertical="center" wrapText="1" indent="1"/>
      <protection locked="0"/>
    </xf>
    <xf numFmtId="0" fontId="2" fillId="2" borderId="5" xfId="0" applyFont="1" applyFill="1" applyBorder="1" applyAlignment="1" applyProtection="1">
      <alignment horizontal="left" vertical="center" wrapText="1" inden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167" fontId="5" fillId="0" borderId="10" xfId="2" applyNumberFormat="1" applyFont="1" applyBorder="1" applyAlignment="1" applyProtection="1">
      <alignment horizontal="left" vertical="center" indent="1"/>
      <protection locked="0"/>
    </xf>
    <xf numFmtId="167" fontId="5" fillId="0" borderId="11" xfId="2" applyNumberFormat="1" applyFont="1" applyBorder="1" applyAlignment="1" applyProtection="1">
      <alignment horizontal="left" vertical="center" indent="1"/>
      <protection locked="0"/>
    </xf>
    <xf numFmtId="0" fontId="6" fillId="5" borderId="4" xfId="0" applyFont="1" applyFill="1" applyBorder="1" applyAlignment="1" applyProtection="1">
      <alignment horizontal="left" vertical="center" indent="1"/>
      <protection hidden="1"/>
    </xf>
    <xf numFmtId="0" fontId="6" fillId="5" borderId="0" xfId="0" applyFont="1" applyFill="1" applyBorder="1" applyAlignment="1" applyProtection="1">
      <alignment horizontal="left" vertical="center" indent="1"/>
      <protection hidden="1"/>
    </xf>
    <xf numFmtId="0" fontId="6" fillId="5" borderId="4" xfId="0" applyFont="1" applyFill="1" applyBorder="1" applyAlignment="1" applyProtection="1">
      <alignment horizontal="left" indent="1"/>
      <protection hidden="1"/>
    </xf>
    <xf numFmtId="0" fontId="6" fillId="5" borderId="0" xfId="0" applyFont="1" applyFill="1" applyBorder="1" applyAlignment="1" applyProtection="1">
      <alignment horizontal="left" indent="1"/>
      <protection hidden="1"/>
    </xf>
    <xf numFmtId="0" fontId="6" fillId="5" borderId="5" xfId="0" applyFont="1" applyFill="1" applyBorder="1" applyAlignment="1" applyProtection="1">
      <alignment horizontal="left" indent="1"/>
      <protection hidden="1"/>
    </xf>
    <xf numFmtId="0" fontId="7" fillId="0" borderId="15" xfId="0" applyFont="1" applyFill="1" applyBorder="1" applyAlignment="1" applyProtection="1">
      <alignment horizontal="left" vertical="center" wrapText="1" indent="1"/>
      <protection hidden="1"/>
    </xf>
    <xf numFmtId="0" fontId="7" fillId="0" borderId="16" xfId="0" applyFont="1" applyFill="1" applyBorder="1" applyAlignment="1" applyProtection="1">
      <alignment horizontal="left" vertical="center" wrapText="1" indent="1"/>
      <protection hidden="1"/>
    </xf>
    <xf numFmtId="0" fontId="7" fillId="0" borderId="15" xfId="0" applyFont="1" applyFill="1" applyBorder="1" applyAlignment="1" applyProtection="1">
      <alignment horizontal="left" vertical="center" wrapText="1"/>
      <protection hidden="1"/>
    </xf>
    <xf numFmtId="0" fontId="7" fillId="0" borderId="16" xfId="0" applyFont="1" applyFill="1" applyBorder="1" applyAlignment="1" applyProtection="1">
      <alignment horizontal="left" vertical="center" wrapText="1"/>
      <protection hidden="1"/>
    </xf>
    <xf numFmtId="0" fontId="6" fillId="5" borderId="18" xfId="0" applyFont="1" applyFill="1" applyBorder="1" applyAlignment="1" applyProtection="1">
      <alignment horizontal="left" vertical="center" indent="1"/>
      <protection hidden="1"/>
    </xf>
    <xf numFmtId="0" fontId="6" fillId="5" borderId="19" xfId="0" applyFont="1" applyFill="1" applyBorder="1" applyAlignment="1" applyProtection="1">
      <alignment horizontal="left" vertical="center" indent="1"/>
      <protection hidden="1"/>
    </xf>
    <xf numFmtId="0" fontId="8" fillId="0" borderId="4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left" vertical="center" wrapText="1" indent="1"/>
      <protection hidden="1"/>
    </xf>
    <xf numFmtId="0" fontId="7" fillId="0" borderId="13" xfId="0" applyFont="1" applyFill="1" applyBorder="1" applyAlignment="1" applyProtection="1">
      <alignment horizontal="left" vertical="center" wrapText="1" indent="1"/>
      <protection hidden="1"/>
    </xf>
    <xf numFmtId="0" fontId="6" fillId="4" borderId="4" xfId="0" applyFont="1" applyFill="1" applyBorder="1" applyAlignment="1" applyProtection="1">
      <alignment horizontal="left" vertical="center" indent="1"/>
      <protection hidden="1"/>
    </xf>
    <xf numFmtId="0" fontId="6" fillId="4" borderId="0" xfId="0" applyFont="1" applyFill="1" applyBorder="1" applyAlignment="1" applyProtection="1">
      <alignment horizontal="left" vertical="center" indent="1"/>
      <protection hidden="1"/>
    </xf>
    <xf numFmtId="0" fontId="9" fillId="4" borderId="4" xfId="0" applyFont="1" applyFill="1" applyBorder="1" applyAlignment="1" applyProtection="1">
      <alignment horizontal="left" vertical="center" indent="1"/>
      <protection hidden="1"/>
    </xf>
    <xf numFmtId="0" fontId="9" fillId="4" borderId="0" xfId="0" applyFont="1" applyFill="1" applyBorder="1" applyAlignment="1" applyProtection="1">
      <alignment horizontal="left" vertical="center" indent="1"/>
      <protection hidden="1"/>
    </xf>
    <xf numFmtId="0" fontId="10" fillId="0" borderId="4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5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top" wrapText="1" indent="1"/>
      <protection locked="0"/>
    </xf>
    <xf numFmtId="0" fontId="4" fillId="0" borderId="10" xfId="0" applyFont="1" applyBorder="1" applyAlignment="1" applyProtection="1">
      <alignment horizontal="left" vertical="top" wrapText="1" indent="1"/>
      <protection locked="0"/>
    </xf>
    <xf numFmtId="0" fontId="4" fillId="0" borderId="11" xfId="0" applyFont="1" applyBorder="1" applyAlignment="1" applyProtection="1">
      <alignment horizontal="left" vertical="top" wrapText="1" indent="1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26" xfId="0" applyFont="1" applyFill="1" applyBorder="1" applyAlignment="1" applyProtection="1">
      <alignment horizontal="left" vertical="center" indent="1"/>
      <protection hidden="1"/>
    </xf>
    <xf numFmtId="0" fontId="7" fillId="0" borderId="27" xfId="0" applyFont="1" applyFill="1" applyBorder="1" applyAlignment="1" applyProtection="1">
      <alignment horizontal="left" vertical="center" indent="1"/>
      <protection hidden="1"/>
    </xf>
    <xf numFmtId="0" fontId="12" fillId="0" borderId="20" xfId="0" applyFont="1" applyFill="1" applyBorder="1" applyAlignment="1" applyProtection="1">
      <alignment horizontal="left" vertical="center" indent="1"/>
      <protection hidden="1"/>
    </xf>
    <xf numFmtId="0" fontId="12" fillId="0" borderId="21" xfId="0" applyFont="1" applyFill="1" applyBorder="1" applyAlignment="1" applyProtection="1">
      <alignment horizontal="left" vertical="center" indent="1"/>
      <protection hidden="1"/>
    </xf>
    <xf numFmtId="0" fontId="7" fillId="0" borderId="23" xfId="0" applyFont="1" applyBorder="1" applyAlignment="1" applyProtection="1">
      <alignment horizontal="left" vertical="center" indent="1"/>
      <protection hidden="1"/>
    </xf>
    <xf numFmtId="0" fontId="7" fillId="0" borderId="24" xfId="0" applyFont="1" applyBorder="1" applyAlignment="1" applyProtection="1">
      <alignment horizontal="left" vertical="center" indent="1"/>
      <protection hidden="1"/>
    </xf>
    <xf numFmtId="0" fontId="7" fillId="0" borderId="23" xfId="0" applyFont="1" applyFill="1" applyBorder="1" applyAlignment="1" applyProtection="1">
      <alignment horizontal="left" vertical="center" indent="1"/>
      <protection hidden="1"/>
    </xf>
    <xf numFmtId="0" fontId="7" fillId="0" borderId="24" xfId="0" applyFont="1" applyFill="1" applyBorder="1" applyAlignment="1" applyProtection="1">
      <alignment horizontal="left" vertical="center" indent="1"/>
      <protection hidden="1"/>
    </xf>
    <xf numFmtId="0" fontId="6" fillId="2" borderId="4" xfId="0" applyFont="1" applyFill="1" applyBorder="1" applyAlignment="1" applyProtection="1">
      <alignment horizontal="left" vertical="center" wrapText="1" indent="1"/>
      <protection hidden="1"/>
    </xf>
    <xf numFmtId="0" fontId="6" fillId="2" borderId="0" xfId="0" applyFont="1" applyFill="1" applyBorder="1" applyAlignment="1" applyProtection="1">
      <alignment horizontal="left" vertical="center" wrapText="1" indent="1"/>
      <protection hidden="1"/>
    </xf>
    <xf numFmtId="0" fontId="6" fillId="2" borderId="5" xfId="0" applyFont="1" applyFill="1" applyBorder="1" applyAlignment="1" applyProtection="1">
      <alignment horizontal="left" vertical="center" wrapText="1" indent="1"/>
      <protection hidden="1"/>
    </xf>
    <xf numFmtId="0" fontId="7" fillId="0" borderId="20" xfId="0" applyFont="1" applyBorder="1" applyAlignment="1" applyProtection="1">
      <alignment horizontal="left" vertical="center" indent="1"/>
      <protection hidden="1"/>
    </xf>
    <xf numFmtId="0" fontId="7" fillId="0" borderId="21" xfId="0" applyFont="1" applyBorder="1" applyAlignment="1" applyProtection="1">
      <alignment horizontal="left" vertical="center" indent="1"/>
      <protection hidden="1"/>
    </xf>
    <xf numFmtId="0" fontId="14" fillId="2" borderId="33" xfId="0" applyFont="1" applyFill="1" applyBorder="1" applyAlignment="1" applyProtection="1">
      <alignment horizontal="left" vertical="center" indent="1"/>
      <protection hidden="1"/>
    </xf>
    <xf numFmtId="0" fontId="14" fillId="2" borderId="34" xfId="0" applyFont="1" applyFill="1" applyBorder="1" applyAlignment="1" applyProtection="1">
      <alignment horizontal="left" vertical="center" indent="1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/>
      <protection hidden="1"/>
    </xf>
    <xf numFmtId="0" fontId="7" fillId="0" borderId="5" xfId="0" applyFont="1" applyBorder="1" applyAlignment="1" applyProtection="1">
      <alignment horizontal="center"/>
      <protection hidden="1"/>
    </xf>
    <xf numFmtId="0" fontId="7" fillId="0" borderId="23" xfId="0" applyFont="1" applyFill="1" applyBorder="1" applyAlignment="1" applyProtection="1">
      <alignment horizontal="left" vertical="center" wrapText="1" indent="1"/>
      <protection hidden="1"/>
    </xf>
    <xf numFmtId="0" fontId="7" fillId="0" borderId="24" xfId="0" applyFont="1" applyFill="1" applyBorder="1" applyAlignment="1" applyProtection="1">
      <alignment horizontal="left" vertical="center" wrapText="1" indent="1"/>
      <protection hidden="1"/>
    </xf>
    <xf numFmtId="0" fontId="7" fillId="0" borderId="30" xfId="0" applyFont="1" applyFill="1" applyBorder="1" applyAlignment="1" applyProtection="1">
      <alignment horizontal="left" vertical="top" wrapText="1" indent="1"/>
      <protection hidden="1"/>
    </xf>
    <xf numFmtId="0" fontId="7" fillId="0" borderId="31" xfId="0" applyFont="1" applyFill="1" applyBorder="1" applyAlignment="1" applyProtection="1">
      <alignment horizontal="left" vertical="top" wrapText="1" indent="1"/>
      <protection hidden="1"/>
    </xf>
    <xf numFmtId="0" fontId="7" fillId="0" borderId="23" xfId="0" applyFont="1" applyFill="1" applyBorder="1" applyAlignment="1" applyProtection="1">
      <alignment horizontal="left" vertical="top" wrapText="1" indent="1"/>
      <protection hidden="1"/>
    </xf>
    <xf numFmtId="0" fontId="7" fillId="0" borderId="24" xfId="0" applyFont="1" applyFill="1" applyBorder="1" applyAlignment="1" applyProtection="1">
      <alignment horizontal="left" vertical="top" wrapText="1" indent="1"/>
      <protection hidden="1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5" borderId="5" xfId="0" applyFont="1" applyFill="1" applyBorder="1" applyAlignment="1" applyProtection="1">
      <alignment horizontal="left" vertical="center" indent="1"/>
      <protection hidden="1"/>
    </xf>
    <xf numFmtId="0" fontId="7" fillId="0" borderId="4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7" fillId="0" borderId="5" xfId="0" applyFont="1" applyFill="1" applyBorder="1" applyAlignment="1" applyProtection="1">
      <alignment horizontal="center" vertical="center"/>
      <protection hidden="1"/>
    </xf>
    <xf numFmtId="0" fontId="6" fillId="4" borderId="6" xfId="0" applyFont="1" applyFill="1" applyBorder="1" applyAlignment="1" applyProtection="1">
      <alignment horizontal="left" vertical="center" indent="1"/>
      <protection hidden="1"/>
    </xf>
    <xf numFmtId="0" fontId="6" fillId="4" borderId="7" xfId="0" applyFont="1" applyFill="1" applyBorder="1" applyAlignment="1" applyProtection="1">
      <alignment horizontal="left" vertical="center" indent="1"/>
      <protection hidden="1"/>
    </xf>
    <xf numFmtId="167" fontId="6" fillId="2" borderId="29" xfId="0" applyNumberFormat="1" applyFont="1" applyFill="1" applyBorder="1" applyAlignment="1" applyProtection="1">
      <alignment horizontal="right" vertical="center"/>
      <protection hidden="1"/>
    </xf>
    <xf numFmtId="167" fontId="6" fillId="2" borderId="39" xfId="0" applyNumberFormat="1" applyFont="1" applyFill="1" applyBorder="1" applyAlignment="1" applyProtection="1">
      <alignment horizontal="right" vertical="center"/>
      <protection hidden="1"/>
    </xf>
    <xf numFmtId="0" fontId="6" fillId="2" borderId="4" xfId="0" applyFont="1" applyFill="1" applyBorder="1" applyAlignment="1" applyProtection="1">
      <alignment horizontal="left" vertical="center" indent="1"/>
      <protection hidden="1"/>
    </xf>
    <xf numFmtId="0" fontId="6" fillId="2" borderId="0" xfId="0" applyFont="1" applyFill="1" applyBorder="1" applyAlignment="1" applyProtection="1">
      <alignment horizontal="left" vertical="center" indent="1"/>
      <protection hidden="1"/>
    </xf>
    <xf numFmtId="0" fontId="6" fillId="2" borderId="5" xfId="0" applyFont="1" applyFill="1" applyBorder="1" applyAlignment="1" applyProtection="1">
      <alignment horizontal="left" vertical="center" indent="1"/>
      <protection hidden="1"/>
    </xf>
    <xf numFmtId="0" fontId="7" fillId="0" borderId="20" xfId="0" applyFont="1" applyFill="1" applyBorder="1" applyAlignment="1" applyProtection="1">
      <alignment horizontal="left" vertical="center" wrapText="1" indent="1"/>
      <protection hidden="1"/>
    </xf>
    <xf numFmtId="0" fontId="7" fillId="0" borderId="21" xfId="0" applyFont="1" applyFill="1" applyBorder="1" applyAlignment="1" applyProtection="1">
      <alignment horizontal="left" vertical="center" wrapText="1" indent="1"/>
      <protection hidden="1"/>
    </xf>
    <xf numFmtId="0" fontId="6" fillId="2" borderId="26" xfId="0" applyFont="1" applyFill="1" applyBorder="1" applyAlignment="1" applyProtection="1">
      <alignment horizontal="left" vertical="center" indent="1"/>
      <protection hidden="1"/>
    </xf>
    <xf numFmtId="0" fontId="6" fillId="2" borderId="27" xfId="0" applyFont="1" applyFill="1" applyBorder="1" applyAlignment="1" applyProtection="1">
      <alignment horizontal="left" vertical="center" indent="1"/>
      <protection hidden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8" xfId="0" applyFont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7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numFmt numFmtId="169" formatCode=";;;"/>
    </dxf>
    <dxf>
      <numFmt numFmtId="169" formatCode=";;;"/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b="1" i="1">
                <a:solidFill>
                  <a:schemeClr val="accent1"/>
                </a:solidFill>
              </a:rPr>
              <a:t>The</a:t>
            </a:r>
            <a:r>
              <a:rPr lang="en-CA" b="1" i="1" baseline="0">
                <a:solidFill>
                  <a:schemeClr val="accent1"/>
                </a:solidFill>
              </a:rPr>
              <a:t> 4 Ways to Win</a:t>
            </a:r>
            <a:r>
              <a:rPr lang="en-CA" b="1" i="1" baseline="30000">
                <a:solidFill>
                  <a:schemeClr val="accent1"/>
                </a:solidFill>
              </a:rPr>
              <a:t>TM</a:t>
            </a:r>
            <a:endParaRPr lang="en-CA" b="1" i="1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0.311148562982165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F8F-4671-9035-162DCB1A176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F8F-4671-9035-162DCB1A176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5F8F-4671-9035-162DCB1A17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'4-Ways-to-Win'!$E$44:$F$47</c:f>
              <c:strCache>
                <c:ptCount val="4"/>
                <c:pt idx="0">
                  <c:v>Cash Flow</c:v>
                </c:pt>
                <c:pt idx="1">
                  <c:v>Principal Recapture</c:v>
                </c:pt>
                <c:pt idx="2">
                  <c:v>Passive Appreciation</c:v>
                </c:pt>
                <c:pt idx="3">
                  <c:v>Active Appreciation</c:v>
                </c:pt>
              </c:strCache>
            </c:strRef>
          </c:cat>
          <c:val>
            <c:numRef>
              <c:f>'4-Ways-to-Win'!$G$44:$G$47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F-4671-9035-162DCB1A1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3780880"/>
        <c:axId val="483783200"/>
      </c:barChart>
      <c:catAx>
        <c:axId val="48378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783200"/>
        <c:crosses val="autoZero"/>
        <c:auto val="1"/>
        <c:lblAlgn val="ctr"/>
        <c:lblOffset val="100"/>
        <c:noMultiLvlLbl val="0"/>
      </c:catAx>
      <c:valAx>
        <c:axId val="48378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780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59996</xdr:colOff>
      <xdr:row>37</xdr:row>
      <xdr:rowOff>58615</xdr:rowOff>
    </xdr:from>
    <xdr:to>
      <xdr:col>3</xdr:col>
      <xdr:colOff>584336</xdr:colOff>
      <xdr:row>47</xdr:row>
      <xdr:rowOff>177995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BEE58B3-5E18-46DA-8982-2FAA4CE3D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</xdr:colOff>
      <xdr:row>5</xdr:row>
      <xdr:rowOff>175848</xdr:rowOff>
    </xdr:from>
    <xdr:to>
      <xdr:col>7</xdr:col>
      <xdr:colOff>566619</xdr:colOff>
      <xdr:row>15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8BA9530-7299-433B-ADF2-B32197FA1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539" y="1416540"/>
          <a:ext cx="1651003" cy="1582614"/>
        </a:xfrm>
        <a:prstGeom prst="rect">
          <a:avLst/>
        </a:prstGeom>
      </xdr:spPr>
    </xdr:pic>
    <xdr:clientData fLocksWithSheet="0"/>
  </xdr:twoCellAnchor>
  <xdr:twoCellAnchor>
    <xdr:from>
      <xdr:col>4</xdr:col>
      <xdr:colOff>445478</xdr:colOff>
      <xdr:row>17</xdr:row>
      <xdr:rowOff>74248</xdr:rowOff>
    </xdr:from>
    <xdr:to>
      <xdr:col>7</xdr:col>
      <xdr:colOff>543173</xdr:colOff>
      <xdr:row>27</xdr:row>
      <xdr:rowOff>15632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BFE4654-1517-4A5D-939D-A6A8096A5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2093" y="3444633"/>
          <a:ext cx="1651003" cy="1582614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Keyspire 1">
      <a:dk1>
        <a:sysClr val="windowText" lastClr="000000"/>
      </a:dk1>
      <a:lt1>
        <a:sysClr val="window" lastClr="FFFFFF"/>
      </a:lt1>
      <a:dk2>
        <a:srgbClr val="282F7E"/>
      </a:dk2>
      <a:lt2>
        <a:srgbClr val="D0D3D4"/>
      </a:lt2>
      <a:accent1>
        <a:srgbClr val="282F7E"/>
      </a:accent1>
      <a:accent2>
        <a:srgbClr val="0D65A0"/>
      </a:accent2>
      <a:accent3>
        <a:srgbClr val="369CD6"/>
      </a:accent3>
      <a:accent4>
        <a:srgbClr val="A2AAAD"/>
      </a:accent4>
      <a:accent5>
        <a:srgbClr val="D0D3D4"/>
      </a:accent5>
      <a:accent6>
        <a:srgbClr val="A6192E"/>
      </a:accent6>
      <a:hlink>
        <a:srgbClr val="48A1FA"/>
      </a:hlink>
      <a:folHlink>
        <a:srgbClr val="82C6F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48"/>
  <sheetViews>
    <sheetView tabSelected="1" view="pageLayout" workbookViewId="0">
      <selection activeCell="I17" sqref="I17"/>
    </sheetView>
  </sheetViews>
  <sheetFormatPr defaultColWidth="8.77734375" defaultRowHeight="14.4" x14ac:dyDescent="0.3"/>
  <cols>
    <col min="1" max="1" width="31" customWidth="1"/>
    <col min="3" max="3" width="9.109375" customWidth="1"/>
    <col min="4" max="4" width="8.44140625" customWidth="1"/>
    <col min="5" max="5" width="6.44140625" customWidth="1"/>
    <col min="6" max="6" width="15.44140625" customWidth="1"/>
    <col min="7" max="7" width="0.77734375" customWidth="1"/>
    <col min="8" max="8" width="14.109375" customWidth="1"/>
  </cols>
  <sheetData>
    <row r="1" spans="1:8" ht="14.55" customHeight="1" x14ac:dyDescent="0.3">
      <c r="A1" s="82" t="s">
        <v>65</v>
      </c>
      <c r="B1" s="83"/>
      <c r="C1" s="83"/>
      <c r="D1" s="83"/>
      <c r="E1" s="84"/>
      <c r="F1" s="81"/>
      <c r="G1" s="81"/>
      <c r="H1" s="81"/>
    </row>
    <row r="2" spans="1:8" ht="14.55" customHeight="1" x14ac:dyDescent="0.3">
      <c r="A2" s="85"/>
      <c r="B2" s="86"/>
      <c r="C2" s="86"/>
      <c r="D2" s="86"/>
      <c r="E2" s="87"/>
      <c r="F2" s="81"/>
      <c r="G2" s="81"/>
      <c r="H2" s="81"/>
    </row>
    <row r="3" spans="1:8" ht="20.55" customHeight="1" x14ac:dyDescent="0.3">
      <c r="A3" s="1" t="s">
        <v>0</v>
      </c>
      <c r="B3" s="88"/>
      <c r="C3" s="88"/>
      <c r="D3" s="88"/>
      <c r="E3" s="89"/>
      <c r="F3" s="72" t="s">
        <v>3</v>
      </c>
      <c r="G3" s="90"/>
      <c r="H3" s="91"/>
    </row>
    <row r="4" spans="1:8" ht="23.55" customHeight="1" x14ac:dyDescent="0.3">
      <c r="A4" s="2" t="s">
        <v>1</v>
      </c>
      <c r="B4" s="115"/>
      <c r="C4" s="115"/>
      <c r="D4" s="115"/>
      <c r="E4" s="115"/>
      <c r="F4" s="115"/>
      <c r="G4" s="115"/>
      <c r="H4" s="116"/>
    </row>
    <row r="5" spans="1:8" ht="24.45" customHeight="1" x14ac:dyDescent="0.3">
      <c r="A5" s="117" t="s">
        <v>2</v>
      </c>
      <c r="B5" s="118"/>
      <c r="C5" s="118"/>
      <c r="D5" s="118"/>
      <c r="E5" s="118"/>
      <c r="F5" s="118"/>
      <c r="G5" s="118"/>
      <c r="H5" s="119"/>
    </row>
    <row r="6" spans="1:8" x14ac:dyDescent="0.3">
      <c r="A6" s="108" t="s">
        <v>4</v>
      </c>
      <c r="B6" s="109"/>
      <c r="C6" s="42"/>
      <c r="D6" s="43"/>
      <c r="E6" s="153"/>
      <c r="F6" s="154"/>
      <c r="G6" s="154"/>
      <c r="H6" s="155"/>
    </row>
    <row r="7" spans="1:8" x14ac:dyDescent="0.3">
      <c r="A7" s="3" t="s">
        <v>5</v>
      </c>
      <c r="B7" s="4">
        <v>0.05</v>
      </c>
      <c r="C7" s="5">
        <f>IFERROR(C6*B7,0)</f>
        <v>0</v>
      </c>
      <c r="D7" s="6"/>
      <c r="E7" s="156"/>
      <c r="F7" s="157"/>
      <c r="G7" s="157"/>
      <c r="H7" s="158"/>
    </row>
    <row r="8" spans="1:8" x14ac:dyDescent="0.3">
      <c r="A8" s="110" t="s">
        <v>6</v>
      </c>
      <c r="B8" s="111"/>
      <c r="C8" s="111"/>
      <c r="D8" s="7">
        <f>IFERROR(C6-C7,0)</f>
        <v>0</v>
      </c>
      <c r="E8" s="156"/>
      <c r="F8" s="157"/>
      <c r="G8" s="157"/>
      <c r="H8" s="158"/>
    </row>
    <row r="9" spans="1:8" ht="7.2" customHeight="1" x14ac:dyDescent="0.3">
      <c r="A9" s="112"/>
      <c r="B9" s="113"/>
      <c r="C9" s="113"/>
      <c r="D9" s="114"/>
      <c r="E9" s="156"/>
      <c r="F9" s="157"/>
      <c r="G9" s="157"/>
      <c r="H9" s="158"/>
    </row>
    <row r="10" spans="1:8" x14ac:dyDescent="0.3">
      <c r="A10" s="94" t="s">
        <v>7</v>
      </c>
      <c r="B10" s="95"/>
      <c r="C10" s="95"/>
      <c r="D10" s="96"/>
      <c r="E10" s="156"/>
      <c r="F10" s="157"/>
      <c r="G10" s="157"/>
      <c r="H10" s="158"/>
    </row>
    <row r="11" spans="1:8" x14ac:dyDescent="0.3">
      <c r="A11" s="106" t="s">
        <v>8</v>
      </c>
      <c r="B11" s="107"/>
      <c r="C11" s="8"/>
      <c r="D11" s="9"/>
      <c r="E11" s="156"/>
      <c r="F11" s="157"/>
      <c r="G11" s="157"/>
      <c r="H11" s="158"/>
    </row>
    <row r="12" spans="1:8" x14ac:dyDescent="0.3">
      <c r="A12" s="97" t="s">
        <v>9</v>
      </c>
      <c r="B12" s="98"/>
      <c r="C12" s="11"/>
      <c r="D12" s="12"/>
      <c r="E12" s="156"/>
      <c r="F12" s="157"/>
      <c r="G12" s="157"/>
      <c r="H12" s="158"/>
    </row>
    <row r="13" spans="1:8" x14ac:dyDescent="0.3">
      <c r="A13" s="97" t="s">
        <v>10</v>
      </c>
      <c r="B13" s="98"/>
      <c r="C13" s="11"/>
      <c r="D13" s="12"/>
      <c r="E13" s="156"/>
      <c r="F13" s="157"/>
      <c r="G13" s="157"/>
      <c r="H13" s="158"/>
    </row>
    <row r="14" spans="1:8" x14ac:dyDescent="0.3">
      <c r="A14" s="13" t="s">
        <v>11</v>
      </c>
      <c r="B14" s="14">
        <v>0.05</v>
      </c>
      <c r="C14" s="15">
        <f>IFERROR(C6*B14,0)</f>
        <v>0</v>
      </c>
      <c r="D14" s="12"/>
      <c r="E14" s="156"/>
      <c r="F14" s="157"/>
      <c r="G14" s="157"/>
      <c r="H14" s="158"/>
    </row>
    <row r="15" spans="1:8" x14ac:dyDescent="0.3">
      <c r="A15" s="16" t="s">
        <v>12</v>
      </c>
      <c r="B15" s="14">
        <v>0.1</v>
      </c>
      <c r="C15" s="15">
        <f>IFERROR(C6*B15,0)</f>
        <v>0</v>
      </c>
      <c r="D15" s="12"/>
      <c r="E15" s="156"/>
      <c r="F15" s="157"/>
      <c r="G15" s="157"/>
      <c r="H15" s="158"/>
    </row>
    <row r="16" spans="1:8" x14ac:dyDescent="0.3">
      <c r="A16" s="16" t="s">
        <v>13</v>
      </c>
      <c r="B16" s="10"/>
      <c r="C16" s="11">
        <v>0</v>
      </c>
      <c r="D16" s="12"/>
      <c r="E16" s="156"/>
      <c r="F16" s="157"/>
      <c r="G16" s="157"/>
      <c r="H16" s="158"/>
    </row>
    <row r="17" spans="1:8" x14ac:dyDescent="0.3">
      <c r="A17" s="16" t="s">
        <v>14</v>
      </c>
      <c r="B17" s="10"/>
      <c r="C17" s="11"/>
      <c r="D17" s="12"/>
      <c r="E17" s="156"/>
      <c r="F17" s="157"/>
      <c r="G17" s="157"/>
      <c r="H17" s="158"/>
    </row>
    <row r="18" spans="1:8" x14ac:dyDescent="0.3">
      <c r="A18" s="16" t="s">
        <v>15</v>
      </c>
      <c r="B18" s="14">
        <v>0.01</v>
      </c>
      <c r="C18" s="15">
        <f>IFERROR(C6*B18,0)</f>
        <v>0</v>
      </c>
      <c r="D18" s="12"/>
      <c r="E18" s="156"/>
      <c r="F18" s="157"/>
      <c r="G18" s="157"/>
      <c r="H18" s="158"/>
    </row>
    <row r="19" spans="1:8" x14ac:dyDescent="0.3">
      <c r="A19" s="97" t="s">
        <v>16</v>
      </c>
      <c r="B19" s="98"/>
      <c r="C19" s="11"/>
      <c r="D19" s="12"/>
      <c r="E19" s="156"/>
      <c r="F19" s="157"/>
      <c r="G19" s="157"/>
      <c r="H19" s="158"/>
    </row>
    <row r="20" spans="1:8" x14ac:dyDescent="0.3">
      <c r="A20" s="99" t="s">
        <v>17</v>
      </c>
      <c r="B20" s="100"/>
      <c r="C20" s="11">
        <v>0</v>
      </c>
      <c r="D20" s="12"/>
      <c r="E20" s="156"/>
      <c r="F20" s="157"/>
      <c r="G20" s="157"/>
      <c r="H20" s="158"/>
    </row>
    <row r="21" spans="1:8" x14ac:dyDescent="0.3">
      <c r="A21" s="101" t="s">
        <v>18</v>
      </c>
      <c r="B21" s="102"/>
      <c r="C21" s="102"/>
      <c r="D21" s="17">
        <f>SUM(C11:C20)</f>
        <v>0</v>
      </c>
      <c r="E21" s="156"/>
      <c r="F21" s="157"/>
      <c r="G21" s="157"/>
      <c r="H21" s="158"/>
    </row>
    <row r="22" spans="1:8" ht="5.55" customHeight="1" x14ac:dyDescent="0.3">
      <c r="A22" s="103"/>
      <c r="B22" s="104"/>
      <c r="C22" s="104"/>
      <c r="D22" s="105"/>
      <c r="E22" s="156"/>
      <c r="F22" s="157"/>
      <c r="G22" s="157"/>
      <c r="H22" s="158"/>
    </row>
    <row r="23" spans="1:8" x14ac:dyDescent="0.3">
      <c r="A23" s="92" t="s">
        <v>19</v>
      </c>
      <c r="B23" s="93"/>
      <c r="C23" s="93"/>
      <c r="D23" s="17">
        <f>IFERROR(D8-D21,0)</f>
        <v>0</v>
      </c>
      <c r="E23" s="156"/>
      <c r="F23" s="157"/>
      <c r="G23" s="157"/>
      <c r="H23" s="158"/>
    </row>
    <row r="24" spans="1:8" ht="7.2" customHeight="1" x14ac:dyDescent="0.3">
      <c r="A24" s="103"/>
      <c r="B24" s="104"/>
      <c r="C24" s="104"/>
      <c r="D24" s="105"/>
      <c r="E24" s="156"/>
      <c r="F24" s="157"/>
      <c r="G24" s="157"/>
      <c r="H24" s="158"/>
    </row>
    <row r="25" spans="1:8" x14ac:dyDescent="0.3">
      <c r="A25" s="170" t="s">
        <v>20</v>
      </c>
      <c r="B25" s="171"/>
      <c r="C25" s="171"/>
      <c r="D25" s="172"/>
      <c r="E25" s="156"/>
      <c r="F25" s="157"/>
      <c r="G25" s="157"/>
      <c r="H25" s="158"/>
    </row>
    <row r="26" spans="1:8" x14ac:dyDescent="0.3">
      <c r="A26" s="173" t="s">
        <v>21</v>
      </c>
      <c r="B26" s="174"/>
      <c r="C26" s="18">
        <f>C37</f>
        <v>0</v>
      </c>
      <c r="D26" s="19"/>
      <c r="E26" s="156"/>
      <c r="F26" s="157"/>
      <c r="G26" s="157"/>
      <c r="H26" s="158"/>
    </row>
    <row r="27" spans="1:8" x14ac:dyDescent="0.3">
      <c r="A27" s="135" t="s">
        <v>22</v>
      </c>
      <c r="B27" s="136"/>
      <c r="C27" s="20"/>
      <c r="D27" s="21"/>
      <c r="E27" s="156"/>
      <c r="F27" s="157"/>
      <c r="G27" s="157"/>
      <c r="H27" s="158"/>
    </row>
    <row r="28" spans="1:8" x14ac:dyDescent="0.3">
      <c r="A28" s="175" t="s">
        <v>23</v>
      </c>
      <c r="B28" s="176"/>
      <c r="C28" s="176"/>
      <c r="D28" s="22">
        <f>SUM(C26:C27)</f>
        <v>0</v>
      </c>
      <c r="E28" s="156"/>
      <c r="F28" s="157"/>
      <c r="G28" s="157"/>
      <c r="H28" s="158"/>
    </row>
    <row r="29" spans="1:8" x14ac:dyDescent="0.3">
      <c r="A29" s="92" t="s">
        <v>24</v>
      </c>
      <c r="B29" s="93"/>
      <c r="C29" s="93"/>
      <c r="D29" s="17">
        <f>IFERROR(D23-D28,0)</f>
        <v>0</v>
      </c>
      <c r="E29" s="156"/>
      <c r="F29" s="157"/>
      <c r="G29" s="157"/>
      <c r="H29" s="158"/>
    </row>
    <row r="30" spans="1:8" ht="7.2" customHeight="1" x14ac:dyDescent="0.3">
      <c r="A30" s="163"/>
      <c r="B30" s="164"/>
      <c r="C30" s="164"/>
      <c r="D30" s="165"/>
      <c r="E30" s="156"/>
      <c r="F30" s="157"/>
      <c r="G30" s="157"/>
      <c r="H30" s="158"/>
    </row>
    <row r="31" spans="1:8" x14ac:dyDescent="0.3">
      <c r="A31" s="166" t="s">
        <v>25</v>
      </c>
      <c r="B31" s="167"/>
      <c r="C31" s="167"/>
      <c r="D31" s="23">
        <v>0.03</v>
      </c>
      <c r="E31" s="159"/>
      <c r="F31" s="160"/>
      <c r="G31" s="160"/>
      <c r="H31" s="161"/>
    </row>
    <row r="32" spans="1:8" x14ac:dyDescent="0.3">
      <c r="A32" s="76" t="s">
        <v>26</v>
      </c>
      <c r="B32" s="77"/>
      <c r="C32" s="168">
        <f>G3</f>
        <v>0</v>
      </c>
      <c r="D32" s="169"/>
      <c r="E32" s="92" t="s">
        <v>32</v>
      </c>
      <c r="F32" s="93"/>
      <c r="G32" s="93"/>
      <c r="H32" s="162"/>
    </row>
    <row r="33" spans="1:8" x14ac:dyDescent="0.3">
      <c r="A33" s="24" t="s">
        <v>27</v>
      </c>
      <c r="B33" s="25">
        <v>0.2</v>
      </c>
      <c r="C33" s="26">
        <f>IFERROR(C32*B33,0)</f>
        <v>0</v>
      </c>
      <c r="D33" s="27"/>
      <c r="E33" s="131" t="s">
        <v>33</v>
      </c>
      <c r="F33" s="132"/>
      <c r="G33" s="132"/>
      <c r="H33" s="33">
        <f>C33</f>
        <v>0</v>
      </c>
    </row>
    <row r="34" spans="1:8" x14ac:dyDescent="0.3">
      <c r="A34" s="149" t="s">
        <v>28</v>
      </c>
      <c r="B34" s="150"/>
      <c r="C34" s="28">
        <f>SUM(C32-H33)</f>
        <v>0</v>
      </c>
      <c r="D34" s="29"/>
      <c r="E34" s="133" t="s">
        <v>34</v>
      </c>
      <c r="F34" s="134"/>
      <c r="G34" s="134"/>
      <c r="H34" s="34"/>
    </row>
    <row r="35" spans="1:8" x14ac:dyDescent="0.3">
      <c r="A35" s="151" t="s">
        <v>29</v>
      </c>
      <c r="B35" s="152"/>
      <c r="C35" s="30">
        <v>0.03</v>
      </c>
      <c r="D35" s="31"/>
      <c r="E35" s="133" t="s">
        <v>35</v>
      </c>
      <c r="F35" s="134"/>
      <c r="G35" s="134"/>
      <c r="H35" s="34"/>
    </row>
    <row r="36" spans="1:8" x14ac:dyDescent="0.3">
      <c r="A36" s="147" t="s">
        <v>30</v>
      </c>
      <c r="B36" s="148"/>
      <c r="C36" s="32">
        <v>25</v>
      </c>
      <c r="D36" s="31"/>
      <c r="E36" s="133" t="s">
        <v>36</v>
      </c>
      <c r="F36" s="134"/>
      <c r="G36" s="134"/>
      <c r="H36" s="34"/>
    </row>
    <row r="37" spans="1:8" x14ac:dyDescent="0.3">
      <c r="A37" s="129" t="s">
        <v>31</v>
      </c>
      <c r="B37" s="130"/>
      <c r="C37" s="78">
        <f>Calculations!B15</f>
        <v>0</v>
      </c>
      <c r="D37" s="79"/>
      <c r="E37" s="135" t="s">
        <v>37</v>
      </c>
      <c r="F37" s="136"/>
      <c r="G37" s="136"/>
      <c r="H37" s="34"/>
    </row>
    <row r="38" spans="1:8" x14ac:dyDescent="0.3">
      <c r="A38" s="120"/>
      <c r="B38" s="121"/>
      <c r="C38" s="121"/>
      <c r="D38" s="122"/>
      <c r="E38" s="135" t="s">
        <v>38</v>
      </c>
      <c r="F38" s="136"/>
      <c r="G38" s="136"/>
      <c r="H38" s="34"/>
    </row>
    <row r="39" spans="1:8" x14ac:dyDescent="0.3">
      <c r="A39" s="123"/>
      <c r="B39" s="124"/>
      <c r="C39" s="124"/>
      <c r="D39" s="125"/>
      <c r="E39" s="135" t="s">
        <v>39</v>
      </c>
      <c r="F39" s="136"/>
      <c r="G39" s="136"/>
      <c r="H39" s="34"/>
    </row>
    <row r="40" spans="1:8" x14ac:dyDescent="0.3">
      <c r="A40" s="123"/>
      <c r="B40" s="124"/>
      <c r="C40" s="124"/>
      <c r="D40" s="125"/>
      <c r="E40" s="70" t="s">
        <v>40</v>
      </c>
      <c r="F40" s="71"/>
      <c r="G40" s="80"/>
      <c r="H40" s="35">
        <f>SUM(G33:H39)</f>
        <v>0</v>
      </c>
    </row>
    <row r="41" spans="1:8" ht="12" customHeight="1" x14ac:dyDescent="0.3">
      <c r="A41" s="123"/>
      <c r="B41" s="124"/>
      <c r="C41" s="124"/>
      <c r="D41" s="125"/>
      <c r="E41" s="144"/>
      <c r="F41" s="145"/>
      <c r="G41" s="145"/>
      <c r="H41" s="146"/>
    </row>
    <row r="42" spans="1:8" ht="10.8" customHeight="1" x14ac:dyDescent="0.3">
      <c r="A42" s="123"/>
      <c r="B42" s="124"/>
      <c r="C42" s="124"/>
      <c r="D42" s="125"/>
      <c r="E42" s="144"/>
      <c r="F42" s="145"/>
      <c r="G42" s="145"/>
      <c r="H42" s="146"/>
    </row>
    <row r="43" spans="1:8" x14ac:dyDescent="0.3">
      <c r="A43" s="123"/>
      <c r="B43" s="124"/>
      <c r="C43" s="124"/>
      <c r="D43" s="125"/>
      <c r="E43" s="137" t="s">
        <v>41</v>
      </c>
      <c r="F43" s="138"/>
      <c r="G43" s="138"/>
      <c r="H43" s="139"/>
    </row>
    <row r="44" spans="1:8" x14ac:dyDescent="0.3">
      <c r="A44" s="123"/>
      <c r="B44" s="124"/>
      <c r="C44" s="124"/>
      <c r="D44" s="125"/>
      <c r="E44" s="140" t="s">
        <v>42</v>
      </c>
      <c r="F44" s="141"/>
      <c r="G44" s="36" t="e">
        <f>Calculations!B21</f>
        <v>#DIV/0!</v>
      </c>
      <c r="H44" s="74">
        <f>IFERROR(D29*12,0)</f>
        <v>0</v>
      </c>
    </row>
    <row r="45" spans="1:8" x14ac:dyDescent="0.3">
      <c r="A45" s="123"/>
      <c r="B45" s="124"/>
      <c r="C45" s="124"/>
      <c r="D45" s="125"/>
      <c r="E45" s="37" t="s">
        <v>43</v>
      </c>
      <c r="F45" s="38"/>
      <c r="G45" s="36" t="e">
        <f>Calculations!B22</f>
        <v>#DIV/0!</v>
      </c>
      <c r="H45" s="74">
        <f>IFERROR(Calculations!G19,0)</f>
        <v>0</v>
      </c>
    </row>
    <row r="46" spans="1:8" x14ac:dyDescent="0.3">
      <c r="A46" s="123"/>
      <c r="B46" s="124"/>
      <c r="C46" s="124"/>
      <c r="D46" s="125"/>
      <c r="E46" s="37" t="s">
        <v>44</v>
      </c>
      <c r="F46" s="39"/>
      <c r="G46" s="73" t="e">
        <f>Calculations!B23</f>
        <v>#DIV/0!</v>
      </c>
      <c r="H46" s="74">
        <f>SUM(C32*D31)</f>
        <v>0</v>
      </c>
    </row>
    <row r="47" spans="1:8" x14ac:dyDescent="0.3">
      <c r="A47" s="123"/>
      <c r="B47" s="124"/>
      <c r="C47" s="124"/>
      <c r="D47" s="125"/>
      <c r="E47" s="37" t="s">
        <v>45</v>
      </c>
      <c r="F47" s="39"/>
      <c r="G47" s="36" t="e">
        <f>Calculations!B24</f>
        <v>#DIV/0!</v>
      </c>
      <c r="H47" s="75"/>
    </row>
    <row r="48" spans="1:8" ht="15.6" x14ac:dyDescent="0.3">
      <c r="A48" s="126"/>
      <c r="B48" s="127"/>
      <c r="C48" s="127"/>
      <c r="D48" s="128"/>
      <c r="E48" s="142" t="s">
        <v>46</v>
      </c>
      <c r="F48" s="143"/>
      <c r="G48" s="40" t="e">
        <v>#DIV/0!</v>
      </c>
      <c r="H48" s="41">
        <f>IFERROR(Calculations!B26,0)</f>
        <v>0</v>
      </c>
    </row>
  </sheetData>
  <sheetProtection password="CC8A" sheet="1" objects="1" scenarios="1"/>
  <protectedRanges>
    <protectedRange algorithmName="SHA-512" hashValue="TyMoycY6xDrFRQbxGpSqcxt3whzdDACd9qVzkIxE7FTIEjY3rlFQz4tUN3kE3AgAfn0K+k7m4UuFrpm5UNPTfg==" saltValue="spg8mGZ5MEfAFKIS3lgGjA==" spinCount="100000" sqref="A7 A6:B6 C6:C7 A8:D31" name="Range1_2"/>
    <protectedRange algorithmName="SHA-512" hashValue="TyMoycY6xDrFRQbxGpSqcxt3whzdDACd9qVzkIxE7FTIEjY3rlFQz4tUN3kE3AgAfn0K+k7m4UuFrpm5UNPTfg==" saltValue="spg8mGZ5MEfAFKIS3lgGjA==" spinCount="100000" sqref="C32 C34 A32:A37 D33" name="Range1_2_1"/>
    <protectedRange algorithmName="SHA-512" hashValue="TyMoycY6xDrFRQbxGpSqcxt3whzdDACd9qVzkIxE7FTIEjY3rlFQz4tUN3kE3AgAfn0K+k7m4UuFrpm5UNPTfg==" saltValue="spg8mGZ5MEfAFKIS3lgGjA==" spinCount="100000" sqref="C35:C37" name="Range1_2_1_1"/>
    <protectedRange algorithmName="SHA-512" hashValue="TyMoycY6xDrFRQbxGpSqcxt3whzdDACd9qVzkIxE7FTIEjY3rlFQz4tUN3kE3AgAfn0K+k7m4UuFrpm5UNPTfg==" saltValue="spg8mGZ5MEfAFKIS3lgGjA==" spinCount="100000" sqref="H44 F32:G32 E43:F43 E32:E40 E44:E48 H40 H46:H48" name="Range1_2_2"/>
    <protectedRange algorithmName="SHA-512" hashValue="TyMoycY6xDrFRQbxGpSqcxt3whzdDACd9qVzkIxE7FTIEjY3rlFQz4tUN3kE3AgAfn0K+k7m4UuFrpm5UNPTfg==" saltValue="spg8mGZ5MEfAFKIS3lgGjA==" spinCount="100000" sqref="G33:H39" name="Range1_2_2_1"/>
    <protectedRange algorithmName="SHA-512" hashValue="TyMoycY6xDrFRQbxGpSqcxt3whzdDACd9qVzkIxE7FTIEjY3rlFQz4tUN3kE3AgAfn0K+k7m4UuFrpm5UNPTfg==" saltValue="spg8mGZ5MEfAFKIS3lgGjA==" spinCount="100000" sqref="H45" name="Range1_2_3"/>
  </protectedRanges>
  <mergeCells count="44">
    <mergeCell ref="A12:B12"/>
    <mergeCell ref="E6:H31"/>
    <mergeCell ref="E32:H32"/>
    <mergeCell ref="A30:D30"/>
    <mergeCell ref="A31:C31"/>
    <mergeCell ref="A23:C23"/>
    <mergeCell ref="A13:B13"/>
    <mergeCell ref="C32:D32"/>
    <mergeCell ref="A25:D25"/>
    <mergeCell ref="A26:B26"/>
    <mergeCell ref="A27:B27"/>
    <mergeCell ref="A28:C28"/>
    <mergeCell ref="A38:D48"/>
    <mergeCell ref="A37:B37"/>
    <mergeCell ref="E33:G33"/>
    <mergeCell ref="E34:G34"/>
    <mergeCell ref="E35:G35"/>
    <mergeCell ref="E36:G36"/>
    <mergeCell ref="E37:G37"/>
    <mergeCell ref="E38:G38"/>
    <mergeCell ref="E43:H43"/>
    <mergeCell ref="E44:F44"/>
    <mergeCell ref="E48:F48"/>
    <mergeCell ref="E41:H42"/>
    <mergeCell ref="E39:G39"/>
    <mergeCell ref="A36:B36"/>
    <mergeCell ref="A34:B34"/>
    <mergeCell ref="A35:B35"/>
    <mergeCell ref="A1:E2"/>
    <mergeCell ref="B3:E3"/>
    <mergeCell ref="G3:H3"/>
    <mergeCell ref="A29:C29"/>
    <mergeCell ref="A10:D10"/>
    <mergeCell ref="A19:B19"/>
    <mergeCell ref="A20:B20"/>
    <mergeCell ref="A21:C21"/>
    <mergeCell ref="A22:D22"/>
    <mergeCell ref="A11:B11"/>
    <mergeCell ref="A24:D24"/>
    <mergeCell ref="A6:B6"/>
    <mergeCell ref="A8:C8"/>
    <mergeCell ref="A9:D9"/>
    <mergeCell ref="B4:H4"/>
    <mergeCell ref="A5:H5"/>
  </mergeCells>
  <phoneticPr fontId="18" type="noConversion"/>
  <conditionalFormatting sqref="G3:H3">
    <cfRule type="expression" dxfId="16" priority="18">
      <formula>ISBLANK($G$3)</formula>
    </cfRule>
  </conditionalFormatting>
  <conditionalFormatting sqref="C6">
    <cfRule type="expression" dxfId="15" priority="17">
      <formula>ISBLANK($C$6)</formula>
    </cfRule>
  </conditionalFormatting>
  <conditionalFormatting sqref="C11">
    <cfRule type="expression" dxfId="14" priority="16">
      <formula>ISBLANK($C$11)</formula>
    </cfRule>
  </conditionalFormatting>
  <conditionalFormatting sqref="C12">
    <cfRule type="expression" dxfId="13" priority="15">
      <formula>ISBLANK($C$12)</formula>
    </cfRule>
  </conditionalFormatting>
  <conditionalFormatting sqref="C13">
    <cfRule type="expression" dxfId="12" priority="14">
      <formula>ISBLANK($C$13)</formula>
    </cfRule>
  </conditionalFormatting>
  <conditionalFormatting sqref="C16">
    <cfRule type="expression" dxfId="11" priority="13">
      <formula>ISBLANK($C$16)</formula>
    </cfRule>
  </conditionalFormatting>
  <conditionalFormatting sqref="C17">
    <cfRule type="expression" dxfId="10" priority="12">
      <formula>ISBLANK($C$17)</formula>
    </cfRule>
  </conditionalFormatting>
  <conditionalFormatting sqref="C19">
    <cfRule type="expression" dxfId="9" priority="11">
      <formula>ISBLANK($C$19)</formula>
    </cfRule>
  </conditionalFormatting>
  <conditionalFormatting sqref="C20">
    <cfRule type="expression" dxfId="8" priority="10">
      <formula>ISBLANK($C$20)</formula>
    </cfRule>
  </conditionalFormatting>
  <conditionalFormatting sqref="H48">
    <cfRule type="cellIs" dxfId="7" priority="7" operator="equal">
      <formula>0</formula>
    </cfRule>
    <cfRule type="cellIs" dxfId="6" priority="8" operator="equal">
      <formula>0</formula>
    </cfRule>
    <cfRule type="cellIs" priority="9" operator="equal">
      <formula>0</formula>
    </cfRule>
  </conditionalFormatting>
  <conditionalFormatting sqref="H47">
    <cfRule type="expression" dxfId="5" priority="6">
      <formula>ISBLANK(H47)</formula>
    </cfRule>
  </conditionalFormatting>
  <conditionalFormatting sqref="H34">
    <cfRule type="expression" dxfId="4" priority="5">
      <formula>ISBLANK($H$34)</formula>
    </cfRule>
  </conditionalFormatting>
  <conditionalFormatting sqref="H35">
    <cfRule type="expression" dxfId="3" priority="4">
      <formula>ISBLANK($H$35)</formula>
    </cfRule>
  </conditionalFormatting>
  <conditionalFormatting sqref="H36">
    <cfRule type="expression" dxfId="2" priority="3">
      <formula>ISBLANK($H$36)</formula>
    </cfRule>
  </conditionalFormatting>
  <conditionalFormatting sqref="H37:H38">
    <cfRule type="expression" dxfId="1" priority="2">
      <formula>ISBLANK($H$37)</formula>
    </cfRule>
  </conditionalFormatting>
  <conditionalFormatting sqref="H39">
    <cfRule type="expression" dxfId="0" priority="1">
      <formula>ISBLANK($H$39)</formula>
    </cfRule>
  </conditionalFormatting>
  <printOptions horizontalCentered="1"/>
  <pageMargins left="0.31496062992125984" right="0.23622047244094491" top="0.51181102362204722" bottom="0.51181102362204722" header="3.937007874015748E-2" footer="3.937007874015748E-2"/>
  <pageSetup orientation="portrait" horizontalDpi="4294967295" verticalDpi="4294967295" r:id="rId1"/>
  <headerFooter>
    <oddHeader>&amp;R&amp;G</oddHeader>
    <oddFooter>&amp;L&amp;"Arial,Regular"&amp;6U-eRB-E19-3&amp;C&amp;G</oddFooter>
  </headerFooter>
  <drawing r:id="rId2"/>
  <legacyDrawing r:id="rId3"/>
  <legacyDrawingHF r:id="rId4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26"/>
  <sheetViews>
    <sheetView workbookViewId="0">
      <selection activeCell="B24" sqref="B24"/>
    </sheetView>
  </sheetViews>
  <sheetFormatPr defaultColWidth="8.77734375" defaultRowHeight="13.8" x14ac:dyDescent="0.25"/>
  <cols>
    <col min="1" max="1" width="40" style="45" customWidth="1"/>
    <col min="2" max="2" width="18" style="45" customWidth="1"/>
    <col min="3" max="3" width="8.77734375" style="45"/>
    <col min="4" max="4" width="18.44140625" style="47" customWidth="1"/>
    <col min="5" max="5" width="15.44140625" style="45" customWidth="1"/>
    <col min="6" max="6" width="15.33203125" style="45" customWidth="1"/>
    <col min="7" max="7" width="15.44140625" style="45" customWidth="1"/>
    <col min="8" max="8" width="15.77734375" style="45" customWidth="1"/>
    <col min="9" max="16384" width="8.77734375" style="45"/>
  </cols>
  <sheetData>
    <row r="1" spans="1:8" ht="17.399999999999999" x14ac:dyDescent="0.25">
      <c r="A1" s="177" t="s">
        <v>47</v>
      </c>
      <c r="B1" s="178"/>
      <c r="C1" s="44"/>
      <c r="D1" s="181" t="s">
        <v>48</v>
      </c>
      <c r="E1" s="182"/>
      <c r="F1" s="182"/>
      <c r="G1" s="182"/>
      <c r="H1" s="182"/>
    </row>
    <row r="2" spans="1:8" ht="17.399999999999999" x14ac:dyDescent="0.25">
      <c r="A2" s="179"/>
      <c r="B2" s="180"/>
      <c r="C2" s="44"/>
      <c r="D2" s="183"/>
      <c r="E2" s="182"/>
      <c r="F2" s="182"/>
      <c r="G2" s="182"/>
      <c r="H2" s="182"/>
    </row>
    <row r="3" spans="1:8" x14ac:dyDescent="0.25">
      <c r="A3" s="184"/>
      <c r="B3" s="185"/>
      <c r="C3" s="46"/>
    </row>
    <row r="4" spans="1:8" x14ac:dyDescent="0.25">
      <c r="A4" s="48" t="s">
        <v>49</v>
      </c>
      <c r="B4" s="49"/>
      <c r="C4" s="46"/>
      <c r="D4" s="50" t="s">
        <v>50</v>
      </c>
      <c r="E4" s="51" t="s">
        <v>51</v>
      </c>
      <c r="F4" s="52" t="s">
        <v>52</v>
      </c>
      <c r="G4" s="52" t="s">
        <v>53</v>
      </c>
      <c r="H4" s="52" t="s">
        <v>54</v>
      </c>
    </row>
    <row r="5" spans="1:8" x14ac:dyDescent="0.25">
      <c r="A5" s="45" t="s">
        <v>28</v>
      </c>
      <c r="B5" s="53">
        <f>'4-Ways-to-Win'!C34</f>
        <v>0</v>
      </c>
      <c r="C5" s="54"/>
      <c r="D5" s="55">
        <v>0</v>
      </c>
      <c r="E5" s="46"/>
      <c r="H5" s="56">
        <f>B5</f>
        <v>0</v>
      </c>
    </row>
    <row r="6" spans="1:8" x14ac:dyDescent="0.25">
      <c r="A6" s="45" t="s">
        <v>55</v>
      </c>
      <c r="B6" s="57">
        <f>'4-Ways-to-Win'!C35</f>
        <v>0.03</v>
      </c>
      <c r="D6" s="58">
        <v>1</v>
      </c>
      <c r="E6" s="59">
        <f>PMT(B$12,B$7*B$8,-B$5)</f>
        <v>0</v>
      </c>
      <c r="F6" s="59">
        <f t="shared" ref="F6:F17" si="0">IPMT(B$12,D6,B$7*B$8,-B$5)</f>
        <v>0</v>
      </c>
      <c r="G6" s="59">
        <f t="shared" ref="G6:G17" si="1">PPMT(B$12,D6,B$7*B$8,-B$5)</f>
        <v>0</v>
      </c>
      <c r="H6" s="60">
        <f t="shared" ref="H6:H17" si="2">H5-G6</f>
        <v>0</v>
      </c>
    </row>
    <row r="7" spans="1:8" x14ac:dyDescent="0.25">
      <c r="A7" s="45" t="s">
        <v>56</v>
      </c>
      <c r="B7" s="45">
        <f>'4-Ways-to-Win'!C36</f>
        <v>25</v>
      </c>
      <c r="D7" s="61">
        <v>2</v>
      </c>
      <c r="E7" s="59">
        <f t="shared" ref="E7:E17" si="3">PMT(B$12,B$7*B$8,-B$5)</f>
        <v>0</v>
      </c>
      <c r="F7" s="59">
        <f t="shared" si="0"/>
        <v>0</v>
      </c>
      <c r="G7" s="59">
        <f t="shared" si="1"/>
        <v>0</v>
      </c>
      <c r="H7" s="60">
        <f t="shared" si="2"/>
        <v>0</v>
      </c>
    </row>
    <row r="8" spans="1:8" x14ac:dyDescent="0.25">
      <c r="A8" s="45" t="s">
        <v>57</v>
      </c>
      <c r="B8" s="45">
        <v>12</v>
      </c>
      <c r="D8" s="61">
        <v>3</v>
      </c>
      <c r="E8" s="59">
        <f t="shared" si="3"/>
        <v>0</v>
      </c>
      <c r="F8" s="59">
        <f t="shared" si="0"/>
        <v>0</v>
      </c>
      <c r="G8" s="59">
        <f t="shared" si="1"/>
        <v>0</v>
      </c>
      <c r="H8" s="60">
        <f t="shared" si="2"/>
        <v>0</v>
      </c>
    </row>
    <row r="9" spans="1:8" x14ac:dyDescent="0.25">
      <c r="A9" s="45" t="s">
        <v>58</v>
      </c>
      <c r="B9" s="45">
        <v>2</v>
      </c>
      <c r="D9" s="61">
        <v>4</v>
      </c>
      <c r="E9" s="59">
        <f t="shared" si="3"/>
        <v>0</v>
      </c>
      <c r="F9" s="59">
        <f t="shared" si="0"/>
        <v>0</v>
      </c>
      <c r="G9" s="59">
        <f t="shared" si="1"/>
        <v>0</v>
      </c>
      <c r="H9" s="60">
        <f t="shared" si="2"/>
        <v>0</v>
      </c>
    </row>
    <row r="10" spans="1:8" x14ac:dyDescent="0.25">
      <c r="A10" s="45" t="s">
        <v>59</v>
      </c>
      <c r="B10" s="45">
        <v>12</v>
      </c>
      <c r="D10" s="61">
        <v>5</v>
      </c>
      <c r="E10" s="59">
        <f t="shared" si="3"/>
        <v>0</v>
      </c>
      <c r="F10" s="59">
        <f t="shared" si="0"/>
        <v>0</v>
      </c>
      <c r="G10" s="59">
        <f t="shared" si="1"/>
        <v>0</v>
      </c>
      <c r="H10" s="60">
        <f t="shared" si="2"/>
        <v>0</v>
      </c>
    </row>
    <row r="11" spans="1:8" x14ac:dyDescent="0.25">
      <c r="A11" s="45" t="s">
        <v>60</v>
      </c>
      <c r="B11" s="45">
        <f>SUM(B7*B8)</f>
        <v>300</v>
      </c>
      <c r="D11" s="61">
        <v>6</v>
      </c>
      <c r="E11" s="59">
        <f t="shared" si="3"/>
        <v>0</v>
      </c>
      <c r="F11" s="59">
        <f t="shared" si="0"/>
        <v>0</v>
      </c>
      <c r="G11" s="59">
        <f t="shared" si="1"/>
        <v>0</v>
      </c>
      <c r="H11" s="60">
        <f t="shared" si="2"/>
        <v>0</v>
      </c>
    </row>
    <row r="12" spans="1:8" x14ac:dyDescent="0.25">
      <c r="A12" s="45" t="s">
        <v>61</v>
      </c>
      <c r="B12" s="45">
        <f>(1+B6/B10)^(B10/B8)-1</f>
        <v>2.4999999999999467E-3</v>
      </c>
      <c r="D12" s="61">
        <v>7</v>
      </c>
      <c r="E12" s="59">
        <f t="shared" si="3"/>
        <v>0</v>
      </c>
      <c r="F12" s="59">
        <f t="shared" si="0"/>
        <v>0</v>
      </c>
      <c r="G12" s="59">
        <f t="shared" si="1"/>
        <v>0</v>
      </c>
      <c r="H12" s="60">
        <f t="shared" si="2"/>
        <v>0</v>
      </c>
    </row>
    <row r="13" spans="1:8" x14ac:dyDescent="0.25">
      <c r="B13" s="62"/>
      <c r="D13" s="61">
        <v>8</v>
      </c>
      <c r="E13" s="59">
        <f t="shared" si="3"/>
        <v>0</v>
      </c>
      <c r="F13" s="59">
        <f t="shared" si="0"/>
        <v>0</v>
      </c>
      <c r="G13" s="59">
        <f t="shared" si="1"/>
        <v>0</v>
      </c>
      <c r="H13" s="60">
        <f t="shared" si="2"/>
        <v>0</v>
      </c>
    </row>
    <row r="14" spans="1:8" x14ac:dyDescent="0.25">
      <c r="D14" s="61">
        <v>9</v>
      </c>
      <c r="E14" s="59">
        <f t="shared" si="3"/>
        <v>0</v>
      </c>
      <c r="F14" s="59">
        <f t="shared" si="0"/>
        <v>0</v>
      </c>
      <c r="G14" s="59">
        <f t="shared" si="1"/>
        <v>0</v>
      </c>
      <c r="H14" s="60">
        <f t="shared" si="2"/>
        <v>0</v>
      </c>
    </row>
    <row r="15" spans="1:8" ht="17.399999999999999" x14ac:dyDescent="0.3">
      <c r="A15" s="63" t="s">
        <v>62</v>
      </c>
      <c r="B15" s="64">
        <f>-PMT(B12,B8*B7,B5)</f>
        <v>0</v>
      </c>
      <c r="D15" s="61">
        <v>10</v>
      </c>
      <c r="E15" s="59">
        <f t="shared" si="3"/>
        <v>0</v>
      </c>
      <c r="F15" s="59">
        <f t="shared" si="0"/>
        <v>0</v>
      </c>
      <c r="G15" s="59">
        <f t="shared" si="1"/>
        <v>0</v>
      </c>
      <c r="H15" s="60">
        <f t="shared" si="2"/>
        <v>0</v>
      </c>
    </row>
    <row r="16" spans="1:8" x14ac:dyDescent="0.25">
      <c r="D16" s="61">
        <v>11</v>
      </c>
      <c r="E16" s="59">
        <f t="shared" si="3"/>
        <v>0</v>
      </c>
      <c r="F16" s="59">
        <f t="shared" si="0"/>
        <v>0</v>
      </c>
      <c r="G16" s="59">
        <f t="shared" si="1"/>
        <v>0</v>
      </c>
      <c r="H16" s="60">
        <f t="shared" si="2"/>
        <v>0</v>
      </c>
    </row>
    <row r="17" spans="1:8" x14ac:dyDescent="0.25">
      <c r="B17" s="59"/>
      <c r="D17" s="61">
        <v>12</v>
      </c>
      <c r="E17" s="59">
        <f t="shared" si="3"/>
        <v>0</v>
      </c>
      <c r="F17" s="59">
        <f t="shared" si="0"/>
        <v>0</v>
      </c>
      <c r="G17" s="59">
        <f t="shared" si="1"/>
        <v>0</v>
      </c>
      <c r="H17" s="60">
        <f t="shared" si="2"/>
        <v>0</v>
      </c>
    </row>
    <row r="18" spans="1:8" x14ac:dyDescent="0.25">
      <c r="B18" s="59"/>
    </row>
    <row r="19" spans="1:8" ht="28.2" x14ac:dyDescent="0.3">
      <c r="A19" s="186" t="s">
        <v>63</v>
      </c>
      <c r="B19" s="186"/>
      <c r="D19" s="65" t="s">
        <v>64</v>
      </c>
      <c r="E19" s="66"/>
      <c r="F19" s="67">
        <f>SUM(F6:F17)</f>
        <v>0</v>
      </c>
      <c r="G19" s="67">
        <f>SUM(G6:G17)</f>
        <v>0</v>
      </c>
      <c r="H19" s="66"/>
    </row>
    <row r="21" spans="1:8" x14ac:dyDescent="0.25">
      <c r="A21" s="45" t="s">
        <v>42</v>
      </c>
      <c r="B21" s="68" t="e">
        <f>SUM('4-Ways-to-Win'!H44/'4-Ways-to-Win'!H40)</f>
        <v>#DIV/0!</v>
      </c>
    </row>
    <row r="22" spans="1:8" x14ac:dyDescent="0.25">
      <c r="A22" s="45" t="s">
        <v>43</v>
      </c>
      <c r="B22" s="68" t="e">
        <f>SUM('4-Ways-to-Win'!H45/'4-Ways-to-Win'!H40)</f>
        <v>#DIV/0!</v>
      </c>
    </row>
    <row r="23" spans="1:8" x14ac:dyDescent="0.25">
      <c r="A23" s="45" t="s">
        <v>44</v>
      </c>
      <c r="B23" s="68" t="e">
        <f>SUM('4-Ways-to-Win'!H46/'4-Ways-to-Win'!H40)</f>
        <v>#DIV/0!</v>
      </c>
    </row>
    <row r="24" spans="1:8" x14ac:dyDescent="0.25">
      <c r="A24" s="45" t="s">
        <v>45</v>
      </c>
      <c r="B24" s="68" t="e">
        <f>SUM('4-Ways-to-Win'!H47/'4-Ways-to-Win'!H40)</f>
        <v>#DIV/0!</v>
      </c>
    </row>
    <row r="26" spans="1:8" x14ac:dyDescent="0.25">
      <c r="A26" s="66" t="s">
        <v>46</v>
      </c>
      <c r="B26" s="69" t="e">
        <f>SUM(B21:B24)</f>
        <v>#DIV/0!</v>
      </c>
    </row>
  </sheetData>
  <protectedRanges>
    <protectedRange algorithmName="SHA-512" hashValue="TyMoycY6xDrFRQbxGpSqcxt3whzdDACd9qVzkIxE7FTIEjY3rlFQz4tUN3kE3AgAfn0K+k7m4UuFrpm5UNPTfg==" saltValue="spg8mGZ5MEfAFKIS3lgGjA==" spinCount="100000" sqref="A4" name="Range1_2"/>
  </protectedRanges>
  <mergeCells count="4">
    <mergeCell ref="A1:B2"/>
    <mergeCell ref="D1:H2"/>
    <mergeCell ref="A3:B3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4-Ways-to-Win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Simpson</dc:creator>
  <cp:lastModifiedBy>David Rew</cp:lastModifiedBy>
  <cp:lastPrinted>2019-05-02T17:30:29Z</cp:lastPrinted>
  <dcterms:created xsi:type="dcterms:W3CDTF">2018-01-12T17:55:42Z</dcterms:created>
  <dcterms:modified xsi:type="dcterms:W3CDTF">2019-05-02T17:30:48Z</dcterms:modified>
</cp:coreProperties>
</file>