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keyspireinc-my.sharepoint.com/personal/isabellez_keyspire_com/Documents/1. Content Development/2017-2018/Total Portfolio Management/"/>
    </mc:Choice>
  </mc:AlternateContent>
  <xr:revisionPtr revIDLastSave="19" documentId="114_{281BBECF-CA11-4C00-A518-3EF2EE399FB6}" xr6:coauthVersionLast="45" xr6:coauthVersionMax="45" xr10:uidLastSave="{5195A1F8-913D-4B85-AA3C-C1CB8B131D59}"/>
  <bookViews>
    <workbookView xWindow="-108" yWindow="-108" windowWidth="23256" windowHeight="12576" xr2:uid="{1FEAEED7-88A6-4CE4-8CE2-41C457312B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7" i="1" l="1"/>
  <c r="W8" i="1"/>
  <c r="W9" i="1"/>
  <c r="W10" i="1"/>
  <c r="W11" i="1"/>
  <c r="W12" i="1"/>
  <c r="W13" i="1"/>
  <c r="W14" i="1"/>
  <c r="W15" i="1"/>
  <c r="W16" i="1"/>
  <c r="W17" i="1"/>
  <c r="W6" i="1"/>
  <c r="X18" i="1"/>
  <c r="F18" i="1"/>
  <c r="G6" i="1"/>
  <c r="Q6" i="1" l="1"/>
  <c r="Q7" i="1"/>
  <c r="Q8" i="1"/>
  <c r="Q9" i="1"/>
  <c r="Q10" i="1"/>
  <c r="Q11" i="1"/>
  <c r="Q12" i="1"/>
  <c r="Q13" i="1"/>
  <c r="Q14" i="1"/>
  <c r="Q15" i="1"/>
  <c r="Q16" i="1"/>
  <c r="Q17" i="1"/>
  <c r="R18" i="1" l="1"/>
  <c r="Q18" i="1"/>
  <c r="K17" i="1"/>
  <c r="K16" i="1"/>
  <c r="K15" i="1"/>
  <c r="K14" i="1"/>
  <c r="K13" i="1"/>
  <c r="K12" i="1"/>
  <c r="K11" i="1"/>
  <c r="K10" i="1"/>
  <c r="K9" i="1"/>
  <c r="K8" i="1"/>
  <c r="K7" i="1"/>
  <c r="K6" i="1"/>
  <c r="K18" i="1" l="1"/>
  <c r="S6" i="1"/>
  <c r="S7" i="1"/>
  <c r="S8" i="1"/>
  <c r="S9" i="1"/>
  <c r="S10" i="1"/>
  <c r="S11" i="1"/>
  <c r="S12" i="1"/>
  <c r="S13" i="1"/>
  <c r="S14" i="1"/>
  <c r="S15" i="1"/>
  <c r="S16" i="1"/>
  <c r="S17" i="1"/>
  <c r="W18" i="1" l="1"/>
  <c r="G17" i="1"/>
  <c r="G16" i="1"/>
  <c r="G15" i="1"/>
  <c r="G14" i="1"/>
  <c r="G13" i="1"/>
  <c r="G12" i="1"/>
  <c r="V18" i="1" l="1"/>
  <c r="P18" i="1"/>
  <c r="M17" i="1"/>
  <c r="M16" i="1"/>
  <c r="M15" i="1"/>
  <c r="M14" i="1"/>
  <c r="M13" i="1"/>
  <c r="J18" i="1"/>
  <c r="D18" i="1"/>
  <c r="E17" i="1"/>
  <c r="E16" i="1"/>
  <c r="E15" i="1"/>
  <c r="E14" i="1"/>
  <c r="E13" i="1"/>
  <c r="A17" i="1"/>
  <c r="A16" i="1"/>
  <c r="A15" i="1"/>
  <c r="A14" i="1"/>
  <c r="A13" i="1"/>
  <c r="M12" i="1" l="1"/>
  <c r="M11" i="1"/>
  <c r="M10" i="1"/>
  <c r="G11" i="1"/>
  <c r="G10" i="1"/>
  <c r="E12" i="1"/>
  <c r="E11" i="1"/>
  <c r="E10" i="1"/>
  <c r="A12" i="1"/>
  <c r="A11" i="1"/>
  <c r="A10" i="1"/>
  <c r="E6" i="1" l="1"/>
  <c r="E7" i="1"/>
  <c r="E8" i="1"/>
  <c r="E9" i="1"/>
  <c r="C18" i="1" l="1"/>
  <c r="U18" i="1"/>
  <c r="O18" i="1"/>
  <c r="I18" i="1"/>
  <c r="M23" i="1" l="1"/>
  <c r="M27" i="1" s="1"/>
  <c r="M20" i="1"/>
  <c r="L18" i="1"/>
  <c r="N22" i="1" s="1"/>
  <c r="E18" i="1"/>
  <c r="M21" i="1" s="1"/>
  <c r="A9" i="1"/>
  <c r="A8" i="1"/>
  <c r="A7" i="1"/>
  <c r="A6" i="1"/>
  <c r="M9" i="1"/>
  <c r="M8" i="1"/>
  <c r="M7" i="1"/>
  <c r="M6" i="1"/>
  <c r="G9" i="1"/>
  <c r="G8" i="1"/>
  <c r="G7" i="1"/>
  <c r="M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Zerafa</author>
  </authors>
  <commentList>
    <comment ref="C5" authorId="0" shapeId="0" xr:uid="{971E60DA-687E-4013-B9B5-0A58607BB5B7}">
      <text>
        <r>
          <rPr>
            <b/>
            <sz val="10"/>
            <color indexed="81"/>
            <rFont val="Roboto"/>
          </rPr>
          <t xml:space="preserve">Investment Amount </t>
        </r>
        <r>
          <rPr>
            <sz val="10"/>
            <color indexed="81"/>
            <rFont val="Roboto"/>
          </rPr>
          <t>refers to the dollar amount you put into the investment.</t>
        </r>
      </text>
    </comment>
    <comment ref="D5" authorId="0" shapeId="0" xr:uid="{95D0B6C8-375F-47C9-B778-B0F0F1FDC99F}">
      <text>
        <r>
          <rPr>
            <b/>
            <sz val="10"/>
            <color indexed="81"/>
            <rFont val="Roboto"/>
          </rPr>
          <t xml:space="preserve">ROI (%) </t>
        </r>
        <r>
          <rPr>
            <sz val="10"/>
            <color indexed="81"/>
            <rFont val="Roboto"/>
          </rPr>
          <t xml:space="preserve">refers to the measurement of return on an investment, relative to the capital invested. ROI is calculated as  </t>
        </r>
        <r>
          <rPr>
            <i/>
            <sz val="10"/>
            <color indexed="81"/>
            <rFont val="Roboto"/>
          </rPr>
          <t>The 4 Ways to Win</t>
        </r>
        <r>
          <rPr>
            <sz val="10"/>
            <color indexed="81"/>
            <rFont val="Roboto"/>
          </rPr>
          <t>™ over Capital Invested and expressed as a percentage.</t>
        </r>
      </text>
    </comment>
    <comment ref="E5" authorId="0" shapeId="0" xr:uid="{8C4B421F-FF0B-4B66-9EB7-57E27F180ED8}">
      <text>
        <r>
          <rPr>
            <b/>
            <sz val="10"/>
            <color indexed="81"/>
            <rFont val="Roboto"/>
          </rPr>
          <t>ROI ($)</t>
        </r>
        <r>
          <rPr>
            <sz val="10"/>
            <color indexed="81"/>
            <rFont val="Roboto"/>
          </rPr>
          <t xml:space="preserve"> is calculated by multiplying the Investment Amount and the ROI percentage</t>
        </r>
      </text>
    </comment>
    <comment ref="F5" authorId="0" shapeId="0" xr:uid="{5FB145DF-F3E3-426A-A9F2-FA9C5A086D77}">
      <text>
        <r>
          <rPr>
            <b/>
            <sz val="10"/>
            <color indexed="81"/>
            <rFont val="Roboto"/>
          </rPr>
          <t>Annual Cash Flow ($)</t>
        </r>
        <r>
          <rPr>
            <sz val="10"/>
            <color indexed="81"/>
            <rFont val="Roboto"/>
          </rPr>
          <t xml:space="preserve"> is the annual investment property income minus expenses. </t>
        </r>
      </text>
    </comment>
    <comment ref="I5" authorId="0" shapeId="0" xr:uid="{9487C371-44EE-4B8B-A06A-E3DBCCCD0772}">
      <text>
        <r>
          <rPr>
            <b/>
            <sz val="10"/>
            <color indexed="81"/>
            <rFont val="Roboto"/>
          </rPr>
          <t xml:space="preserve">Investment Amount </t>
        </r>
        <r>
          <rPr>
            <sz val="10"/>
            <color indexed="81"/>
            <rFont val="Roboto"/>
          </rPr>
          <t>refers to the dollar amount you put into the investment.</t>
        </r>
      </text>
    </comment>
    <comment ref="J5" authorId="0" shapeId="0" xr:uid="{0B769626-4377-4DDE-AB7C-AC5B02AF7E78}">
      <text>
        <r>
          <rPr>
            <b/>
            <sz val="10"/>
            <color indexed="81"/>
            <rFont val="Roboto"/>
          </rPr>
          <t xml:space="preserve">ROI (%) </t>
        </r>
        <r>
          <rPr>
            <sz val="10"/>
            <color indexed="81"/>
            <rFont val="Roboto"/>
          </rPr>
          <t xml:space="preserve">refers to the measurement of return on an investment, relative to the capital invested. ROI is calculated as  </t>
        </r>
        <r>
          <rPr>
            <i/>
            <sz val="10"/>
            <color indexed="81"/>
            <rFont val="Roboto"/>
          </rPr>
          <t>The 4 Ways to Win</t>
        </r>
        <r>
          <rPr>
            <sz val="10"/>
            <color indexed="81"/>
            <rFont val="Roboto"/>
          </rPr>
          <t>™ over Capital Invested and expressed as a percentage.</t>
        </r>
      </text>
    </comment>
    <comment ref="K5" authorId="0" shapeId="0" xr:uid="{16050CF2-B1CD-4E88-9581-18442C7D5606}">
      <text>
        <r>
          <rPr>
            <b/>
            <sz val="10"/>
            <color indexed="81"/>
            <rFont val="Roboto"/>
          </rPr>
          <t>ROI ($)</t>
        </r>
        <r>
          <rPr>
            <sz val="10"/>
            <color indexed="81"/>
            <rFont val="Roboto"/>
          </rPr>
          <t xml:space="preserve"> is calculated by multiplying the Investment Amount and the ROI percentage</t>
        </r>
      </text>
    </comment>
    <comment ref="L5" authorId="0" shapeId="0" xr:uid="{4E14DB3D-2ED6-47A1-BAFD-12CD1D358271}">
      <text>
        <r>
          <rPr>
            <b/>
            <sz val="10"/>
            <color indexed="81"/>
            <rFont val="Roboto"/>
          </rPr>
          <t>Annual Cash Flow ($)</t>
        </r>
        <r>
          <rPr>
            <sz val="10"/>
            <color indexed="81"/>
            <rFont val="Roboto"/>
          </rPr>
          <t xml:space="preserve"> is the annual investment property income minus expenses. </t>
        </r>
      </text>
    </comment>
    <comment ref="O5" authorId="0" shapeId="0" xr:uid="{3E988A97-DA6D-4B12-B831-7A38DBB18746}">
      <text>
        <r>
          <rPr>
            <b/>
            <sz val="10"/>
            <color indexed="81"/>
            <rFont val="Roboto"/>
          </rPr>
          <t xml:space="preserve">Investment Amount </t>
        </r>
        <r>
          <rPr>
            <sz val="10"/>
            <color indexed="81"/>
            <rFont val="Roboto"/>
          </rPr>
          <t>refers to the dollar amount you put into the investment.</t>
        </r>
      </text>
    </comment>
    <comment ref="P5" authorId="0" shapeId="0" xr:uid="{90E2E6D0-9AC2-4965-8E56-986F5AA1D757}">
      <text>
        <r>
          <rPr>
            <b/>
            <sz val="10"/>
            <color indexed="81"/>
            <rFont val="Roboto"/>
          </rPr>
          <t xml:space="preserve">ROI (%) </t>
        </r>
        <r>
          <rPr>
            <sz val="10"/>
            <color indexed="81"/>
            <rFont val="Roboto"/>
          </rPr>
          <t xml:space="preserve">refers to the measurement of return on an investment, relative to the capital invested. ROI is calculated as  </t>
        </r>
        <r>
          <rPr>
            <i/>
            <sz val="10"/>
            <color indexed="81"/>
            <rFont val="Roboto"/>
          </rPr>
          <t>The 4 Ways to Win</t>
        </r>
        <r>
          <rPr>
            <sz val="10"/>
            <color indexed="81"/>
            <rFont val="Roboto"/>
          </rPr>
          <t>™ over Capital Invested and expressed as a percentage.</t>
        </r>
      </text>
    </comment>
    <comment ref="Q5" authorId="0" shapeId="0" xr:uid="{D79E42BA-67BC-4D3A-9DB1-908D72A32CB5}">
      <text>
        <r>
          <rPr>
            <b/>
            <sz val="10"/>
            <color indexed="81"/>
            <rFont val="Roboto"/>
          </rPr>
          <t>ROI ($)</t>
        </r>
        <r>
          <rPr>
            <sz val="10"/>
            <color indexed="81"/>
            <rFont val="Roboto"/>
          </rPr>
          <t xml:space="preserve"> is calculated by multiplying the Investment Amount and the ROI percentage</t>
        </r>
      </text>
    </comment>
    <comment ref="R5" authorId="0" shapeId="0" xr:uid="{B2576E72-988F-457C-AAF4-FC5A55E20D84}">
      <text>
        <r>
          <rPr>
            <b/>
            <sz val="10"/>
            <color indexed="81"/>
            <rFont val="Roboto"/>
          </rPr>
          <t>Annual Cash Flow ($)</t>
        </r>
        <r>
          <rPr>
            <sz val="10"/>
            <color indexed="81"/>
            <rFont val="Roboto"/>
          </rPr>
          <t xml:space="preserve"> is the annual investment property income minus expenses. </t>
        </r>
      </text>
    </comment>
    <comment ref="U5" authorId="0" shapeId="0" xr:uid="{42DAE3B4-9D7B-4BED-B034-688C5E94C8A9}">
      <text>
        <r>
          <rPr>
            <b/>
            <sz val="10"/>
            <color indexed="81"/>
            <rFont val="Roboto"/>
          </rPr>
          <t xml:space="preserve">Investment Amount </t>
        </r>
        <r>
          <rPr>
            <sz val="10"/>
            <color indexed="81"/>
            <rFont val="Roboto"/>
          </rPr>
          <t>refers to the dollar amount you put into the investment.</t>
        </r>
      </text>
    </comment>
    <comment ref="V5" authorId="0" shapeId="0" xr:uid="{397A343C-E45B-49EE-92CC-71D4F6594970}">
      <text>
        <r>
          <rPr>
            <b/>
            <sz val="10"/>
            <color indexed="81"/>
            <rFont val="Roboto"/>
          </rPr>
          <t xml:space="preserve">ROI (%) </t>
        </r>
        <r>
          <rPr>
            <sz val="10"/>
            <color indexed="81"/>
            <rFont val="Roboto"/>
          </rPr>
          <t xml:space="preserve">refers to the measurement of return on an investment, relative to the capital invested. ROI is calculated as  </t>
        </r>
        <r>
          <rPr>
            <i/>
            <sz val="10"/>
            <color indexed="81"/>
            <rFont val="Roboto"/>
          </rPr>
          <t>The 4 Ways to Win</t>
        </r>
        <r>
          <rPr>
            <sz val="10"/>
            <color indexed="81"/>
            <rFont val="Roboto"/>
          </rPr>
          <t>™ over Capital Invested and expressed as a percentage.</t>
        </r>
      </text>
    </comment>
    <comment ref="W5" authorId="0" shapeId="0" xr:uid="{93ED2936-E3CE-4A23-A5D4-9499552BB1BD}">
      <text>
        <r>
          <rPr>
            <b/>
            <sz val="10"/>
            <color indexed="81"/>
            <rFont val="Roboto"/>
          </rPr>
          <t>ROI ($)</t>
        </r>
        <r>
          <rPr>
            <sz val="10"/>
            <color indexed="81"/>
            <rFont val="Roboto"/>
          </rPr>
          <t xml:space="preserve"> is calculated by multiplying the Investment Amount and the ROI percentage</t>
        </r>
      </text>
    </comment>
    <comment ref="X5" authorId="0" shapeId="0" xr:uid="{F0065F43-9B28-4A19-89CF-C3F8BDD3D316}">
      <text>
        <r>
          <rPr>
            <b/>
            <sz val="10"/>
            <color indexed="81"/>
            <rFont val="Roboto"/>
          </rPr>
          <t>Annual Cash Flow ($)</t>
        </r>
        <r>
          <rPr>
            <sz val="10"/>
            <color indexed="81"/>
            <rFont val="Roboto"/>
          </rPr>
          <t xml:space="preserve"> is the annual investment property income minus expenses. </t>
        </r>
      </text>
    </comment>
    <comment ref="H25" authorId="0" shapeId="0" xr:uid="{3FB52907-F704-49E9-9D28-6683CE0F5EF0}">
      <text>
        <r>
          <rPr>
            <b/>
            <sz val="10"/>
            <color indexed="81"/>
            <rFont val="Roboto"/>
          </rPr>
          <t xml:space="preserve">Percentage Split </t>
        </r>
        <r>
          <rPr>
            <sz val="10"/>
            <color indexed="81"/>
            <rFont val="Roboto"/>
          </rPr>
          <t>derived from data entered in Public Market and Real Estate (Private Market) sections.</t>
        </r>
      </text>
    </comment>
  </commentList>
</comments>
</file>

<file path=xl/sharedStrings.xml><?xml version="1.0" encoding="utf-8"?>
<sst xmlns="http://schemas.openxmlformats.org/spreadsheetml/2006/main" count="39" uniqueCount="21">
  <si>
    <t>PROPERTY</t>
  </si>
  <si>
    <t>PRIVATE LENDING</t>
  </si>
  <si>
    <t>TOTALS</t>
  </si>
  <si>
    <t xml:space="preserve">Total Portfolio Management™ </t>
  </si>
  <si>
    <t>Investment Amount ($)</t>
  </si>
  <si>
    <t>TOTAL ANNUAL INCREASE</t>
  </si>
  <si>
    <t>TOTAL PORTFOLIO BLENDED RATE</t>
  </si>
  <si>
    <t xml:space="preserve">PRIVATE EQUITY </t>
  </si>
  <si>
    <t>Investment Name</t>
  </si>
  <si>
    <t>Public Market</t>
  </si>
  <si>
    <t>Stocks, Bonds, Mutual Funds, Options etc.</t>
  </si>
  <si>
    <t>TOTAL PORTFOLIO VALUE</t>
  </si>
  <si>
    <t>Percentage Split</t>
  </si>
  <si>
    <t>Real Estate
(Private Market)</t>
  </si>
  <si>
    <t>PUBLIC MARKET</t>
  </si>
  <si>
    <t>REAL ESTATE (PRIVATE MARKET)</t>
  </si>
  <si>
    <t>TOTAL ANNUAL CASH FLOW</t>
  </si>
  <si>
    <t>Annual Cash Flow ($)</t>
  </si>
  <si>
    <t xml:space="preserve">TOTAL ROI (%) </t>
  </si>
  <si>
    <t>TOTAL ROI ($)</t>
  </si>
  <si>
    <t>TO START: Enter relevant information (investment name, investment amount, ROI %, and Annual Cash Flow) in sections below. 
Your Total ROI $, Totals, Total Portfolio Blended Rate, Total Annual Increase, Total Annual Cash Flow, and  Total Portfolio Value will be automatically calculated below.
A Percentage Split for your Total Portfolio will also be calculated.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</si>
</sst>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&quot;$&quot;#,##0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b/>
      <sz val="11"/>
      <name val="Roboto"/>
    </font>
    <font>
      <sz val="11"/>
      <color theme="2" tint="-0.499984740745262"/>
      <name val="Roboto"/>
    </font>
    <font>
      <b/>
      <sz val="12"/>
      <color theme="1"/>
      <name val="Roboto"/>
    </font>
    <font>
      <b/>
      <sz val="14"/>
      <name val="Roboto"/>
    </font>
    <font>
      <b/>
      <i/>
      <sz val="20"/>
      <color theme="0"/>
      <name val="Roboto"/>
    </font>
    <font>
      <sz val="11"/>
      <color theme="1"/>
      <name val="Calibri"/>
      <family val="2"/>
      <scheme val="minor"/>
    </font>
    <font>
      <b/>
      <sz val="10"/>
      <color indexed="81"/>
      <name val="Roboto"/>
    </font>
    <font>
      <sz val="10"/>
      <color indexed="81"/>
      <name val="Roboto"/>
    </font>
    <font>
      <i/>
      <sz val="10"/>
      <color indexed="81"/>
      <name val="Roboto"/>
    </font>
    <font>
      <b/>
      <sz val="16"/>
      <name val="Roboto"/>
    </font>
    <font>
      <i/>
      <sz val="11"/>
      <color theme="0"/>
      <name val="Roboto"/>
    </font>
  </fonts>
  <fills count="7">
    <fill>
      <patternFill patternType="none"/>
    </fill>
    <fill>
      <patternFill patternType="gray125"/>
    </fill>
    <fill>
      <patternFill patternType="solid">
        <fgColor rgb="FF0D65A0"/>
        <bgColor indexed="64"/>
      </patternFill>
    </fill>
    <fill>
      <patternFill patternType="solid">
        <fgColor rgb="FF369CD6"/>
        <bgColor indexed="64"/>
      </patternFill>
    </fill>
    <fill>
      <patternFill patternType="solid">
        <fgColor rgb="FFD0D3D4"/>
        <bgColor indexed="64"/>
      </patternFill>
    </fill>
    <fill>
      <patternFill patternType="solid">
        <fgColor rgb="FFA2AAAD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1" fillId="6" borderId="0" xfId="0" applyFont="1" applyFill="1" applyAlignment="1" applyProtection="1">
      <alignment wrapText="1"/>
      <protection locked="0"/>
    </xf>
    <xf numFmtId="0" fontId="5" fillId="6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5" fillId="6" borderId="0" xfId="0" applyFont="1" applyFill="1" applyBorder="1" applyAlignment="1" applyProtection="1">
      <alignment vertical="center" wrapText="1"/>
      <protection locked="0"/>
    </xf>
    <xf numFmtId="164" fontId="1" fillId="0" borderId="12" xfId="0" applyNumberFormat="1" applyFont="1" applyBorder="1" applyAlignment="1" applyProtection="1">
      <alignment wrapText="1"/>
      <protection locked="0"/>
    </xf>
    <xf numFmtId="166" fontId="1" fillId="0" borderId="12" xfId="0" applyNumberFormat="1" applyFont="1" applyBorder="1" applyAlignment="1" applyProtection="1">
      <alignment horizontal="right" wrapText="1"/>
      <protection locked="0"/>
    </xf>
    <xf numFmtId="164" fontId="1" fillId="0" borderId="15" xfId="0" applyNumberFormat="1" applyFont="1" applyBorder="1" applyAlignment="1" applyProtection="1">
      <alignment wrapText="1"/>
      <protection locked="0"/>
    </xf>
    <xf numFmtId="166" fontId="1" fillId="0" borderId="15" xfId="0" applyNumberFormat="1" applyFont="1" applyBorder="1" applyAlignment="1" applyProtection="1">
      <alignment horizontal="right" wrapText="1"/>
      <protection locked="0"/>
    </xf>
    <xf numFmtId="166" fontId="1" fillId="0" borderId="15" xfId="1" applyNumberFormat="1" applyFont="1" applyBorder="1" applyAlignment="1" applyProtection="1">
      <alignment horizontal="right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166" fontId="5" fillId="6" borderId="0" xfId="1" applyNumberFormat="1" applyFont="1" applyFill="1" applyBorder="1" applyAlignment="1" applyProtection="1">
      <alignment vertical="center" wrapText="1"/>
      <protection locked="0"/>
    </xf>
    <xf numFmtId="9" fontId="2" fillId="0" borderId="0" xfId="1" applyFont="1" applyFill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horizontal="centerContinuous" wrapText="1"/>
      <protection locked="0"/>
    </xf>
    <xf numFmtId="0" fontId="1" fillId="0" borderId="13" xfId="0" applyFont="1" applyBorder="1" applyAlignment="1" applyProtection="1">
      <alignment horizontal="centerContinuous" wrapText="1"/>
      <protection locked="0"/>
    </xf>
    <xf numFmtId="0" fontId="1" fillId="0" borderId="15" xfId="0" applyFont="1" applyBorder="1" applyAlignment="1" applyProtection="1">
      <alignment horizontal="centerContinuous" wrapText="1"/>
      <protection locked="0"/>
    </xf>
    <xf numFmtId="0" fontId="1" fillId="0" borderId="16" xfId="0" applyFont="1" applyBorder="1" applyAlignment="1" applyProtection="1">
      <alignment horizontal="centerContinuous" wrapText="1"/>
      <protection locked="0"/>
    </xf>
    <xf numFmtId="164" fontId="1" fillId="0" borderId="16" xfId="0" applyNumberFormat="1" applyFont="1" applyBorder="1" applyAlignment="1" applyProtection="1">
      <alignment wrapText="1"/>
      <protection locked="0"/>
    </xf>
    <xf numFmtId="166" fontId="1" fillId="0" borderId="16" xfId="0" applyNumberFormat="1" applyFont="1" applyBorder="1" applyAlignment="1" applyProtection="1">
      <alignment horizontal="right" wrapText="1"/>
      <protection locked="0"/>
    </xf>
    <xf numFmtId="0" fontId="1" fillId="0" borderId="19" xfId="0" applyFont="1" applyBorder="1" applyAlignment="1" applyProtection="1">
      <alignment horizontal="centerContinuous" wrapText="1"/>
      <protection locked="0"/>
    </xf>
    <xf numFmtId="0" fontId="4" fillId="0" borderId="7" xfId="0" applyFont="1" applyBorder="1" applyAlignment="1" applyProtection="1">
      <alignment horizontal="centerContinuous" wrapText="1"/>
      <protection hidden="1"/>
    </xf>
    <xf numFmtId="164" fontId="2" fillId="0" borderId="9" xfId="0" applyNumberFormat="1" applyFont="1" applyBorder="1" applyAlignment="1" applyProtection="1">
      <alignment vertical="center" wrapText="1"/>
      <protection hidden="1"/>
    </xf>
    <xf numFmtId="166" fontId="2" fillId="0" borderId="1" xfId="1" applyNumberFormat="1" applyFont="1" applyBorder="1" applyAlignment="1" applyProtection="1">
      <alignment vertical="center" wrapText="1"/>
      <protection hidden="1"/>
    </xf>
    <xf numFmtId="165" fontId="2" fillId="0" borderId="8" xfId="0" applyNumberFormat="1" applyFont="1" applyBorder="1" applyAlignment="1" applyProtection="1">
      <alignment vertical="center" wrapText="1"/>
      <protection hidden="1"/>
    </xf>
    <xf numFmtId="164" fontId="2" fillId="0" borderId="8" xfId="0" applyNumberFormat="1" applyFont="1" applyBorder="1" applyAlignment="1" applyProtection="1">
      <alignment vertical="center" wrapText="1"/>
      <protection hidden="1"/>
    </xf>
    <xf numFmtId="164" fontId="2" fillId="0" borderId="1" xfId="0" applyNumberFormat="1" applyFont="1" applyBorder="1" applyAlignment="1" applyProtection="1">
      <alignment vertical="center" wrapText="1"/>
      <protection hidden="1"/>
    </xf>
    <xf numFmtId="164" fontId="5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Continuous"/>
      <protection hidden="1"/>
    </xf>
    <xf numFmtId="0" fontId="1" fillId="0" borderId="2" xfId="0" applyFont="1" applyBorder="1" applyAlignment="1" applyProtection="1">
      <alignment vertical="center"/>
      <protection locked="0"/>
    </xf>
    <xf numFmtId="0" fontId="1" fillId="6" borderId="0" xfId="0" applyFont="1" applyFill="1" applyAlignment="1" applyProtection="1">
      <protection locked="0"/>
    </xf>
    <xf numFmtId="0" fontId="1" fillId="0" borderId="0" xfId="0" applyFont="1" applyAlignment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horizontal="centerContinuous"/>
      <protection hidden="1"/>
    </xf>
    <xf numFmtId="0" fontId="4" fillId="0" borderId="21" xfId="0" applyFont="1" applyBorder="1" applyAlignment="1" applyProtection="1">
      <alignment horizontal="centerContinuous"/>
      <protection hidden="1"/>
    </xf>
    <xf numFmtId="0" fontId="1" fillId="0" borderId="0" xfId="0" applyNumberFormat="1" applyFont="1" applyFill="1" applyAlignment="1" applyProtection="1">
      <protection locked="0"/>
    </xf>
    <xf numFmtId="0" fontId="1" fillId="0" borderId="0" xfId="0" applyNumberFormat="1" applyFont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Continuous"/>
      <protection hidden="1"/>
    </xf>
    <xf numFmtId="0" fontId="4" fillId="0" borderId="18" xfId="0" applyFont="1" applyBorder="1" applyAlignment="1" applyProtection="1">
      <alignment horizontal="centerContinuous"/>
      <protection hidden="1"/>
    </xf>
    <xf numFmtId="0" fontId="4" fillId="0" borderId="19" xfId="0" applyFont="1" applyBorder="1" applyAlignment="1" applyProtection="1">
      <alignment horizontal="centerContinuous"/>
      <protection hidden="1"/>
    </xf>
    <xf numFmtId="165" fontId="1" fillId="0" borderId="12" xfId="0" applyNumberFormat="1" applyFont="1" applyBorder="1" applyAlignment="1" applyProtection="1">
      <alignment wrapText="1"/>
      <protection hidden="1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Continuous"/>
      <protection hidden="1"/>
    </xf>
    <xf numFmtId="0" fontId="4" fillId="0" borderId="8" xfId="0" applyFont="1" applyBorder="1" applyAlignment="1" applyProtection="1">
      <alignment horizontal="centerContinuous"/>
      <protection hidden="1"/>
    </xf>
    <xf numFmtId="165" fontId="1" fillId="0" borderId="26" xfId="0" applyNumberFormat="1" applyFont="1" applyBorder="1" applyAlignment="1" applyProtection="1">
      <alignment wrapText="1"/>
      <protection hidden="1"/>
    </xf>
    <xf numFmtId="165" fontId="1" fillId="0" borderId="27" xfId="0" applyNumberFormat="1" applyFont="1" applyBorder="1" applyAlignment="1" applyProtection="1">
      <alignment wrapText="1"/>
      <protection hidden="1"/>
    </xf>
    <xf numFmtId="165" fontId="1" fillId="0" borderId="25" xfId="0" applyNumberFormat="1" applyFont="1" applyBorder="1" applyAlignment="1" applyProtection="1">
      <alignment wrapText="1"/>
      <protection hidden="1"/>
    </xf>
    <xf numFmtId="164" fontId="2" fillId="0" borderId="3" xfId="0" applyNumberFormat="1" applyFont="1" applyBorder="1" applyAlignment="1" applyProtection="1">
      <alignment vertical="center" wrapText="1"/>
      <protection hidden="1"/>
    </xf>
    <xf numFmtId="165" fontId="2" fillId="0" borderId="36" xfId="0" applyNumberFormat="1" applyFont="1" applyBorder="1" applyAlignment="1" applyProtection="1">
      <alignment vertical="center" wrapText="1"/>
      <protection hidden="1"/>
    </xf>
    <xf numFmtId="0" fontId="4" fillId="0" borderId="37" xfId="0" applyFont="1" applyBorder="1" applyAlignment="1" applyProtection="1">
      <alignment horizontal="centerContinuous"/>
      <protection hidden="1"/>
    </xf>
    <xf numFmtId="0" fontId="1" fillId="0" borderId="35" xfId="0" applyFont="1" applyBorder="1" applyAlignment="1" applyProtection="1">
      <alignment horizontal="centerContinuous" wrapText="1"/>
      <protection locked="0"/>
    </xf>
    <xf numFmtId="164" fontId="1" fillId="0" borderId="30" xfId="0" applyNumberFormat="1" applyFont="1" applyBorder="1" applyAlignment="1" applyProtection="1">
      <alignment wrapText="1"/>
      <protection locked="0"/>
    </xf>
    <xf numFmtId="166" fontId="1" fillId="0" borderId="22" xfId="0" applyNumberFormat="1" applyFont="1" applyBorder="1" applyAlignment="1" applyProtection="1">
      <alignment horizontal="right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Border="1" applyAlignment="1" applyProtection="1">
      <alignment wrapText="1"/>
      <protection hidden="1"/>
    </xf>
    <xf numFmtId="164" fontId="1" fillId="0" borderId="12" xfId="0" applyNumberFormat="1" applyFont="1" applyBorder="1" applyAlignment="1" applyProtection="1">
      <alignment wrapText="1"/>
      <protection hidden="1"/>
    </xf>
    <xf numFmtId="165" fontId="1" fillId="0" borderId="16" xfId="0" applyNumberFormat="1" applyFont="1" applyBorder="1" applyAlignment="1" applyProtection="1">
      <alignment wrapText="1"/>
      <protection hidden="1"/>
    </xf>
    <xf numFmtId="165" fontId="1" fillId="0" borderId="15" xfId="0" applyNumberFormat="1" applyFont="1" applyBorder="1" applyAlignment="1" applyProtection="1">
      <alignment wrapText="1"/>
      <protection hidden="1"/>
    </xf>
    <xf numFmtId="0" fontId="3" fillId="4" borderId="2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wrapText="1"/>
      <protection locked="0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5" fillId="5" borderId="1" xfId="0" applyFont="1" applyFill="1" applyBorder="1" applyAlignment="1" applyProtection="1">
      <alignment horizontal="right" vertical="center" wrapText="1"/>
      <protection locked="0"/>
    </xf>
    <xf numFmtId="0" fontId="5" fillId="5" borderId="2" xfId="0" applyFont="1" applyFill="1" applyBorder="1" applyAlignment="1" applyProtection="1">
      <alignment horizontal="right" vertical="center" wrapText="1"/>
      <protection locked="0"/>
    </xf>
    <xf numFmtId="0" fontId="5" fillId="5" borderId="3" xfId="0" applyFont="1" applyFill="1" applyBorder="1" applyAlignment="1" applyProtection="1">
      <alignment horizontal="right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9" fontId="5" fillId="0" borderId="1" xfId="1" applyFont="1" applyBorder="1" applyAlignment="1" applyProtection="1">
      <alignment horizontal="center" wrapText="1"/>
      <protection hidden="1"/>
    </xf>
    <xf numFmtId="9" fontId="5" fillId="0" borderId="2" xfId="1" applyFont="1" applyBorder="1" applyAlignment="1" applyProtection="1">
      <alignment horizontal="center" wrapText="1"/>
      <protection hidden="1"/>
    </xf>
    <xf numFmtId="9" fontId="5" fillId="0" borderId="3" xfId="1" applyFont="1" applyBorder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66" fontId="5" fillId="0" borderId="1" xfId="1" applyNumberFormat="1" applyFont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Border="1" applyAlignment="1" applyProtection="1">
      <alignment horizontal="center" vertical="center" wrapText="1"/>
      <protection hidden="1"/>
    </xf>
    <xf numFmtId="166" fontId="5" fillId="0" borderId="3" xfId="1" applyNumberFormat="1" applyFont="1" applyBorder="1" applyAlignment="1" applyProtection="1">
      <alignment horizontal="center" vertical="center" wrapText="1"/>
      <protection hidden="1"/>
    </xf>
    <xf numFmtId="164" fontId="5" fillId="0" borderId="1" xfId="0" applyNumberFormat="1" applyFont="1" applyBorder="1" applyAlignment="1" applyProtection="1">
      <alignment horizontal="center" vertical="center" wrapText="1"/>
      <protection hidden="1"/>
    </xf>
    <xf numFmtId="164" fontId="5" fillId="0" borderId="2" xfId="0" applyNumberFormat="1" applyFont="1" applyBorder="1" applyAlignment="1" applyProtection="1">
      <alignment horizontal="center" vertical="center" wrapText="1"/>
      <protection hidden="1"/>
    </xf>
    <xf numFmtId="164" fontId="5" fillId="0" borderId="3" xfId="0" applyNumberFormat="1" applyFont="1" applyBorder="1" applyAlignment="1" applyProtection="1">
      <alignment horizontal="center" vertical="center" wrapText="1"/>
      <protection hidden="1"/>
    </xf>
    <xf numFmtId="0" fontId="5" fillId="5" borderId="31" xfId="0" applyFont="1" applyFill="1" applyBorder="1" applyAlignment="1" applyProtection="1">
      <alignment horizontal="center" vertical="center" wrapText="1"/>
      <protection locked="0"/>
    </xf>
    <xf numFmtId="0" fontId="5" fillId="5" borderId="32" xfId="0" applyFont="1" applyFill="1" applyBorder="1" applyAlignment="1" applyProtection="1">
      <alignment horizontal="center" vertical="center" wrapText="1"/>
      <protection locked="0"/>
    </xf>
    <xf numFmtId="0" fontId="5" fillId="5" borderId="3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4" borderId="34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D65A0"/>
      <color rgb="FFA2AAAD"/>
      <color rgb="FF369CD6"/>
      <color rgb="FFD0D3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C3C2B-1642-4D42-8571-764887A32DFC}">
  <dimension ref="A1:X31"/>
  <sheetViews>
    <sheetView showGridLines="0" tabSelected="1" zoomScale="85" zoomScaleNormal="85" workbookViewId="0">
      <selection activeCell="M21" sqref="M21:O21"/>
    </sheetView>
  </sheetViews>
  <sheetFormatPr defaultColWidth="9.109375" defaultRowHeight="14.4" x14ac:dyDescent="0.3"/>
  <cols>
    <col min="1" max="1" width="0.109375" style="1" customWidth="1"/>
    <col min="2" max="2" width="19.33203125" style="1" customWidth="1"/>
    <col min="3" max="3" width="13.77734375" style="1" customWidth="1"/>
    <col min="4" max="4" width="9.6640625" style="1" customWidth="1"/>
    <col min="5" max="6" width="13.77734375" style="1" customWidth="1"/>
    <col min="7" max="7" width="0.44140625" style="34" customWidth="1"/>
    <col min="8" max="8" width="15.44140625" style="1" customWidth="1"/>
    <col min="9" max="9" width="13.77734375" style="1" customWidth="1"/>
    <col min="10" max="10" width="9.6640625" style="1" customWidth="1"/>
    <col min="11" max="12" width="13.77734375" style="1" customWidth="1"/>
    <col min="13" max="13" width="0.33203125" style="34" customWidth="1"/>
    <col min="14" max="14" width="14.6640625" style="1" customWidth="1"/>
    <col min="15" max="15" width="13.77734375" style="1" customWidth="1"/>
    <col min="16" max="16" width="9.6640625" style="1" customWidth="1"/>
    <col min="17" max="18" width="13.77734375" style="1" customWidth="1"/>
    <col min="19" max="19" width="0.21875" style="34" customWidth="1"/>
    <col min="20" max="20" width="14.33203125" style="1" bestFit="1" customWidth="1"/>
    <col min="21" max="21" width="13.77734375" style="1" customWidth="1"/>
    <col min="22" max="22" width="9.6640625" style="1" customWidth="1"/>
    <col min="23" max="24" width="13.77734375" style="1" customWidth="1"/>
    <col min="25" max="16384" width="9.109375" style="1"/>
  </cols>
  <sheetData>
    <row r="1" spans="1:24" ht="25.2" customHeight="1" x14ac:dyDescent="0.45">
      <c r="A1" s="69" t="s">
        <v>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58.8" customHeight="1" thickBot="1" x14ac:dyDescent="0.35">
      <c r="A2" s="104" t="s">
        <v>20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6"/>
    </row>
    <row r="3" spans="1:24" ht="21.6" customHeight="1" thickBot="1" x14ac:dyDescent="0.35">
      <c r="A3" s="75" t="s">
        <v>14</v>
      </c>
      <c r="B3" s="76"/>
      <c r="C3" s="76"/>
      <c r="D3" s="76"/>
      <c r="E3" s="76"/>
      <c r="F3" s="77"/>
      <c r="G3" s="75" t="s">
        <v>15</v>
      </c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7"/>
    </row>
    <row r="4" spans="1:24" ht="15.6" customHeight="1" x14ac:dyDescent="0.3">
      <c r="A4" s="90" t="s">
        <v>10</v>
      </c>
      <c r="B4" s="91"/>
      <c r="C4" s="91"/>
      <c r="D4" s="91"/>
      <c r="E4" s="91"/>
      <c r="F4" s="92"/>
      <c r="G4" s="90" t="s">
        <v>0</v>
      </c>
      <c r="H4" s="91"/>
      <c r="I4" s="91"/>
      <c r="J4" s="91"/>
      <c r="K4" s="91"/>
      <c r="L4" s="92"/>
      <c r="M4" s="90" t="s">
        <v>1</v>
      </c>
      <c r="N4" s="91"/>
      <c r="O4" s="91"/>
      <c r="P4" s="91"/>
      <c r="Q4" s="91"/>
      <c r="R4" s="92"/>
      <c r="S4" s="90" t="s">
        <v>7</v>
      </c>
      <c r="T4" s="91"/>
      <c r="U4" s="91"/>
      <c r="V4" s="91"/>
      <c r="W4" s="91"/>
      <c r="X4" s="92"/>
    </row>
    <row r="5" spans="1:24" ht="40.200000000000003" customHeight="1" thickBot="1" x14ac:dyDescent="0.35">
      <c r="A5" s="102" t="s">
        <v>8</v>
      </c>
      <c r="B5" s="103"/>
      <c r="C5" s="62" t="s">
        <v>4</v>
      </c>
      <c r="D5" s="47" t="s">
        <v>18</v>
      </c>
      <c r="E5" s="46" t="s">
        <v>19</v>
      </c>
      <c r="F5" s="50" t="s">
        <v>17</v>
      </c>
      <c r="G5" s="99" t="s">
        <v>8</v>
      </c>
      <c r="H5" s="100"/>
      <c r="I5" s="62" t="s">
        <v>4</v>
      </c>
      <c r="J5" s="62" t="s">
        <v>18</v>
      </c>
      <c r="K5" s="46" t="s">
        <v>19</v>
      </c>
      <c r="L5" s="50" t="s">
        <v>17</v>
      </c>
      <c r="M5" s="101" t="s">
        <v>8</v>
      </c>
      <c r="N5" s="100"/>
      <c r="O5" s="49" t="s">
        <v>4</v>
      </c>
      <c r="P5" s="48" t="s">
        <v>18</v>
      </c>
      <c r="Q5" s="46" t="s">
        <v>19</v>
      </c>
      <c r="R5" s="50" t="s">
        <v>17</v>
      </c>
      <c r="S5" s="99" t="s">
        <v>8</v>
      </c>
      <c r="T5" s="100"/>
      <c r="U5" s="48" t="s">
        <v>4</v>
      </c>
      <c r="V5" s="48" t="s">
        <v>18</v>
      </c>
      <c r="W5" s="46" t="s">
        <v>19</v>
      </c>
      <c r="X5" s="67" t="s">
        <v>17</v>
      </c>
    </row>
    <row r="6" spans="1:24" ht="15" thickBot="1" x14ac:dyDescent="0.35">
      <c r="A6" s="42" t="str">
        <f>IF(ISBLANK(B6), "Account 1", B6)</f>
        <v>Account 1</v>
      </c>
      <c r="B6" s="17"/>
      <c r="C6" s="9"/>
      <c r="D6" s="10"/>
      <c r="E6" s="45">
        <f>IFERROR(C6*D6,0)</f>
        <v>0</v>
      </c>
      <c r="F6" s="63"/>
      <c r="G6" s="58" t="str">
        <f>IF(ISBLANK(H6), "Investment 1", H6)</f>
        <v>Investment 1</v>
      </c>
      <c r="H6" s="59"/>
      <c r="I6" s="60"/>
      <c r="J6" s="61"/>
      <c r="K6" s="64">
        <f t="shared" ref="K6:K17" si="0">IFERROR(H6*I6,0)</f>
        <v>0</v>
      </c>
      <c r="L6" s="63"/>
      <c r="M6" s="43" t="str">
        <f>IF(ISBLANK(N6), "Investment 1", N6)</f>
        <v>Investment 1</v>
      </c>
      <c r="N6" s="17"/>
      <c r="O6" s="9"/>
      <c r="P6" s="10"/>
      <c r="Q6" s="45">
        <f t="shared" ref="Q6:Q17" si="1">IFERROR(O6*P6,0)</f>
        <v>0</v>
      </c>
      <c r="R6" s="53"/>
      <c r="S6" s="52" t="str">
        <f>IF(ISBLANK(T6), "Investment 1", T6)</f>
        <v>Investment 1</v>
      </c>
      <c r="T6" s="18"/>
      <c r="U6" s="9"/>
      <c r="V6" s="10"/>
      <c r="W6" s="45">
        <f>IFERROR(U6*V6,0)</f>
        <v>0</v>
      </c>
      <c r="X6" s="63"/>
    </row>
    <row r="7" spans="1:24" x14ac:dyDescent="0.3">
      <c r="A7" s="24" t="str">
        <f>IF(ISBLANK(B7), "Account 2", B7)</f>
        <v>Account 2</v>
      </c>
      <c r="B7" s="17"/>
      <c r="C7" s="9"/>
      <c r="D7" s="10"/>
      <c r="E7" s="45">
        <f t="shared" ref="E6:E17" si="2">IFERROR(C7*D7,0)</f>
        <v>0</v>
      </c>
      <c r="F7" s="54"/>
      <c r="G7" s="36" t="str">
        <f>IF(ISBLANK(H7), "Investment 2", H7)</f>
        <v>Investment 2</v>
      </c>
      <c r="H7" s="18"/>
      <c r="I7" s="9"/>
      <c r="J7" s="10"/>
      <c r="K7" s="45">
        <f t="shared" si="0"/>
        <v>0</v>
      </c>
      <c r="L7" s="54"/>
      <c r="M7" s="31" t="str">
        <f>IF(ISBLANK(N7), "Investment 2", N7)</f>
        <v>Investment 2</v>
      </c>
      <c r="N7" s="17"/>
      <c r="O7" s="9"/>
      <c r="P7" s="10"/>
      <c r="Q7" s="45">
        <f t="shared" si="1"/>
        <v>0</v>
      </c>
      <c r="R7" s="54"/>
      <c r="S7" s="51" t="str">
        <f>IF(ISBLANK(T7), "Investment 2", T7)</f>
        <v>Investment 2</v>
      </c>
      <c r="T7" s="17"/>
      <c r="U7" s="9"/>
      <c r="V7" s="10"/>
      <c r="W7" s="45">
        <f t="shared" ref="W7:W17" si="3">IFERROR(U7*V7,0)</f>
        <v>0</v>
      </c>
      <c r="X7" s="54"/>
    </row>
    <row r="8" spans="1:24" x14ac:dyDescent="0.3">
      <c r="A8" s="24" t="str">
        <f>IF(ISBLANK(B8), "Account 3", B8)</f>
        <v>Account 3</v>
      </c>
      <c r="B8" s="17"/>
      <c r="C8" s="9"/>
      <c r="D8" s="10"/>
      <c r="E8" s="45">
        <f t="shared" si="2"/>
        <v>0</v>
      </c>
      <c r="F8" s="55"/>
      <c r="G8" s="36" t="str">
        <f>IF(ISBLANK(H8), "Investment 3", H8)</f>
        <v>Investment 3</v>
      </c>
      <c r="H8" s="18"/>
      <c r="I8" s="9"/>
      <c r="J8" s="10"/>
      <c r="K8" s="65">
        <f t="shared" si="0"/>
        <v>0</v>
      </c>
      <c r="L8" s="55"/>
      <c r="M8" s="31" t="str">
        <f>IF(ISBLANK(N8), "Investment 3", N8)</f>
        <v>Investment 3</v>
      </c>
      <c r="N8" s="17"/>
      <c r="O8" s="9"/>
      <c r="P8" s="10"/>
      <c r="Q8" s="45">
        <f t="shared" si="1"/>
        <v>0</v>
      </c>
      <c r="R8" s="55"/>
      <c r="S8" s="31" t="str">
        <f>IF(ISBLANK(T8), "Investment 3", T8)</f>
        <v>Investment 3</v>
      </c>
      <c r="T8" s="17"/>
      <c r="U8" s="9"/>
      <c r="V8" s="10"/>
      <c r="W8" s="45">
        <f t="shared" si="3"/>
        <v>0</v>
      </c>
      <c r="X8" s="55"/>
    </row>
    <row r="9" spans="1:24" x14ac:dyDescent="0.3">
      <c r="A9" s="24" t="str">
        <f>IF(ISBLANK(B9), "Account 4", B9)</f>
        <v>Account 4</v>
      </c>
      <c r="B9" s="17"/>
      <c r="C9" s="9"/>
      <c r="D9" s="10"/>
      <c r="E9" s="45">
        <f t="shared" si="2"/>
        <v>0</v>
      </c>
      <c r="F9" s="54"/>
      <c r="G9" s="36" t="str">
        <f>IF(ISBLANK(H9), "Investment 4", H9)</f>
        <v>Investment 4</v>
      </c>
      <c r="H9" s="18"/>
      <c r="I9" s="9"/>
      <c r="J9" s="10"/>
      <c r="K9" s="45">
        <f t="shared" si="0"/>
        <v>0</v>
      </c>
      <c r="L9" s="54"/>
      <c r="M9" s="44" t="str">
        <f>IF(ISBLANK(N9), "Investment 4", N9)</f>
        <v>Investment 4</v>
      </c>
      <c r="N9" s="17"/>
      <c r="O9" s="9"/>
      <c r="P9" s="10"/>
      <c r="Q9" s="45">
        <f t="shared" si="1"/>
        <v>0</v>
      </c>
      <c r="R9" s="54"/>
      <c r="S9" s="31" t="str">
        <f>IF(ISBLANK(T9), "Investment 4", T9)</f>
        <v>Investment 4</v>
      </c>
      <c r="T9" s="17"/>
      <c r="U9" s="9"/>
      <c r="V9" s="10"/>
      <c r="W9" s="45">
        <f t="shared" si="3"/>
        <v>0</v>
      </c>
      <c r="X9" s="54"/>
    </row>
    <row r="10" spans="1:24" x14ac:dyDescent="0.3">
      <c r="A10" s="24" t="str">
        <f>IF(ISBLANK(B10), "Account 5", B10)</f>
        <v>Account 5</v>
      </c>
      <c r="B10" s="17"/>
      <c r="C10" s="21"/>
      <c r="D10" s="22"/>
      <c r="E10" s="65">
        <f t="shared" si="2"/>
        <v>0</v>
      </c>
      <c r="F10" s="55"/>
      <c r="G10" s="37" t="str">
        <f>IF(ISBLANK(H10), "Investment 5", H10)</f>
        <v>Investment 5</v>
      </c>
      <c r="H10" s="23"/>
      <c r="I10" s="21"/>
      <c r="J10" s="22"/>
      <c r="K10" s="65">
        <f t="shared" si="0"/>
        <v>0</v>
      </c>
      <c r="L10" s="55"/>
      <c r="M10" s="44" t="str">
        <f>IF(ISBLANK(N10), "Investment 5", N10)</f>
        <v>Investment 5</v>
      </c>
      <c r="N10" s="20"/>
      <c r="O10" s="21"/>
      <c r="P10" s="22"/>
      <c r="Q10" s="45">
        <f t="shared" si="1"/>
        <v>0</v>
      </c>
      <c r="R10" s="55"/>
      <c r="S10" s="31" t="str">
        <f>IF(ISBLANK(T10), "Investment 5", T10)</f>
        <v>Investment 5</v>
      </c>
      <c r="T10" s="20"/>
      <c r="U10" s="21"/>
      <c r="V10" s="22"/>
      <c r="W10" s="45">
        <f t="shared" si="3"/>
        <v>0</v>
      </c>
      <c r="X10" s="55"/>
    </row>
    <row r="11" spans="1:24" x14ac:dyDescent="0.3">
      <c r="A11" s="24" t="str">
        <f>IF(ISBLANK(B11), "Account 6", B11)</f>
        <v>Account 6</v>
      </c>
      <c r="B11" s="17"/>
      <c r="C11" s="21"/>
      <c r="D11" s="22"/>
      <c r="E11" s="65">
        <f t="shared" si="2"/>
        <v>0</v>
      </c>
      <c r="F11" s="55"/>
      <c r="G11" s="37" t="str">
        <f>IF(ISBLANK(H11), "Investment 6", H11)</f>
        <v>Investment 6</v>
      </c>
      <c r="H11" s="23"/>
      <c r="I11" s="21"/>
      <c r="J11" s="22"/>
      <c r="K11" s="65">
        <f t="shared" si="0"/>
        <v>0</v>
      </c>
      <c r="L11" s="55"/>
      <c r="M11" s="44" t="str">
        <f>IF(ISBLANK(N11), "Investment 6", N11)</f>
        <v>Investment 6</v>
      </c>
      <c r="N11" s="20"/>
      <c r="O11" s="21"/>
      <c r="P11" s="22"/>
      <c r="Q11" s="45">
        <f t="shared" si="1"/>
        <v>0</v>
      </c>
      <c r="R11" s="55"/>
      <c r="S11" s="31" t="str">
        <f>IF(ISBLANK(T11), "Investment 6", T11)</f>
        <v>Investment 6</v>
      </c>
      <c r="T11" s="20"/>
      <c r="U11" s="21"/>
      <c r="V11" s="22"/>
      <c r="W11" s="45">
        <f t="shared" si="3"/>
        <v>0</v>
      </c>
      <c r="X11" s="55"/>
    </row>
    <row r="12" spans="1:24" x14ac:dyDescent="0.3">
      <c r="A12" s="24" t="str">
        <f>IF(ISBLANK(B12), "Account 7", B12)</f>
        <v>Account 7</v>
      </c>
      <c r="B12" s="17"/>
      <c r="C12" s="21"/>
      <c r="D12" s="22"/>
      <c r="E12" s="65">
        <f t="shared" si="2"/>
        <v>0</v>
      </c>
      <c r="F12" s="55"/>
      <c r="G12" s="37" t="str">
        <f>IF(ISBLANK(H12), "Investment 7", H12)</f>
        <v>Investment 7</v>
      </c>
      <c r="H12" s="23"/>
      <c r="I12" s="21"/>
      <c r="J12" s="22"/>
      <c r="K12" s="65">
        <f t="shared" si="0"/>
        <v>0</v>
      </c>
      <c r="L12" s="55"/>
      <c r="M12" s="44" t="str">
        <f>IF(ISBLANK(N12), "Investment 7", N12)</f>
        <v>Investment 7</v>
      </c>
      <c r="N12" s="20"/>
      <c r="O12" s="21"/>
      <c r="P12" s="22"/>
      <c r="Q12" s="45">
        <f t="shared" si="1"/>
        <v>0</v>
      </c>
      <c r="R12" s="55"/>
      <c r="S12" s="31" t="str">
        <f>IF(ISBLANK(T12), "Investment 7", T12)</f>
        <v>Investment 7</v>
      </c>
      <c r="T12" s="20"/>
      <c r="U12" s="21"/>
      <c r="V12" s="22"/>
      <c r="W12" s="45">
        <f t="shared" si="3"/>
        <v>0</v>
      </c>
      <c r="X12" s="55"/>
    </row>
    <row r="13" spans="1:24" x14ac:dyDescent="0.3">
      <c r="A13" s="24" t="str">
        <f>IF(ISBLANK(B13), "Account 8", B13)</f>
        <v>Account 8</v>
      </c>
      <c r="B13" s="17"/>
      <c r="C13" s="21"/>
      <c r="D13" s="22"/>
      <c r="E13" s="65">
        <f t="shared" si="2"/>
        <v>0</v>
      </c>
      <c r="F13" s="55"/>
      <c r="G13" s="37" t="str">
        <f>IF(ISBLANK(H13), "Investment 8", H13)</f>
        <v>Investment 8</v>
      </c>
      <c r="H13" s="23"/>
      <c r="I13" s="21"/>
      <c r="J13" s="22"/>
      <c r="K13" s="65">
        <f t="shared" si="0"/>
        <v>0</v>
      </c>
      <c r="L13" s="55"/>
      <c r="M13" s="44" t="str">
        <f>IF(ISBLANK(N13), "Investment 8", N13)</f>
        <v>Investment 8</v>
      </c>
      <c r="N13" s="20"/>
      <c r="O13" s="21"/>
      <c r="P13" s="22"/>
      <c r="Q13" s="45">
        <f t="shared" si="1"/>
        <v>0</v>
      </c>
      <c r="R13" s="55"/>
      <c r="S13" s="31" t="str">
        <f>IF(ISBLANK(T13), "Investment 8", T13)</f>
        <v>Investment 8</v>
      </c>
      <c r="T13" s="20"/>
      <c r="U13" s="21"/>
      <c r="V13" s="22"/>
      <c r="W13" s="45">
        <f t="shared" si="3"/>
        <v>0</v>
      </c>
      <c r="X13" s="55"/>
    </row>
    <row r="14" spans="1:24" x14ac:dyDescent="0.3">
      <c r="A14" s="24" t="str">
        <f>IF(ISBLANK(B14), "Account 9", B14)</f>
        <v>Account 9</v>
      </c>
      <c r="B14" s="17"/>
      <c r="C14" s="21"/>
      <c r="D14" s="22"/>
      <c r="E14" s="65">
        <f t="shared" si="2"/>
        <v>0</v>
      </c>
      <c r="F14" s="55"/>
      <c r="G14" s="37" t="str">
        <f>IF(ISBLANK(H14), "Investment 9", H14)</f>
        <v>Investment 9</v>
      </c>
      <c r="H14" s="23"/>
      <c r="I14" s="21"/>
      <c r="J14" s="22"/>
      <c r="K14" s="65">
        <f t="shared" si="0"/>
        <v>0</v>
      </c>
      <c r="L14" s="55"/>
      <c r="M14" s="44" t="str">
        <f>IF(ISBLANK(N14), "Investment 9", N14)</f>
        <v>Investment 9</v>
      </c>
      <c r="N14" s="20"/>
      <c r="O14" s="21"/>
      <c r="P14" s="22"/>
      <c r="Q14" s="45">
        <f t="shared" si="1"/>
        <v>0</v>
      </c>
      <c r="R14" s="55"/>
      <c r="S14" s="31" t="str">
        <f>IF(ISBLANK(T14), "Investment 9", T14)</f>
        <v>Investment 9</v>
      </c>
      <c r="T14" s="20"/>
      <c r="U14" s="21"/>
      <c r="V14" s="22"/>
      <c r="W14" s="45">
        <f t="shared" si="3"/>
        <v>0</v>
      </c>
      <c r="X14" s="55"/>
    </row>
    <row r="15" spans="1:24" x14ac:dyDescent="0.3">
      <c r="A15" s="24" t="str">
        <f>IF(ISBLANK(B15), "Account 10", B15)</f>
        <v>Account 10</v>
      </c>
      <c r="B15" s="17"/>
      <c r="C15" s="21"/>
      <c r="D15" s="22"/>
      <c r="E15" s="65">
        <f t="shared" si="2"/>
        <v>0</v>
      </c>
      <c r="F15" s="55"/>
      <c r="G15" s="37" t="str">
        <f>IF(ISBLANK(H15), "Investment 10", H15)</f>
        <v>Investment 10</v>
      </c>
      <c r="H15" s="23"/>
      <c r="I15" s="21"/>
      <c r="J15" s="22"/>
      <c r="K15" s="65">
        <f t="shared" si="0"/>
        <v>0</v>
      </c>
      <c r="L15" s="55"/>
      <c r="M15" s="44" t="str">
        <f>IF(ISBLANK(N15), "Investment 10", N15)</f>
        <v>Investment 10</v>
      </c>
      <c r="N15" s="20"/>
      <c r="O15" s="21"/>
      <c r="P15" s="22"/>
      <c r="Q15" s="45">
        <f t="shared" si="1"/>
        <v>0</v>
      </c>
      <c r="R15" s="55"/>
      <c r="S15" s="31" t="str">
        <f>IF(ISBLANK(T15), "Investment 10", T15)</f>
        <v>Investment 10</v>
      </c>
      <c r="T15" s="20"/>
      <c r="U15" s="21"/>
      <c r="V15" s="22"/>
      <c r="W15" s="45">
        <f t="shared" si="3"/>
        <v>0</v>
      </c>
      <c r="X15" s="55"/>
    </row>
    <row r="16" spans="1:24" x14ac:dyDescent="0.3">
      <c r="A16" s="24" t="str">
        <f>IF(ISBLANK(B16), "Account 11", B16)</f>
        <v>Account 11</v>
      </c>
      <c r="B16" s="17"/>
      <c r="C16" s="21"/>
      <c r="D16" s="22"/>
      <c r="E16" s="65">
        <f t="shared" si="2"/>
        <v>0</v>
      </c>
      <c r="F16" s="55"/>
      <c r="G16" s="37" t="str">
        <f>IF(ISBLANK(H16), "Investment 11", H16)</f>
        <v>Investment 11</v>
      </c>
      <c r="H16" s="23"/>
      <c r="I16" s="21"/>
      <c r="J16" s="22"/>
      <c r="K16" s="65">
        <f t="shared" si="0"/>
        <v>0</v>
      </c>
      <c r="L16" s="55"/>
      <c r="M16" s="44" t="str">
        <f>IF(ISBLANK(N16), "Investment 11", N16)</f>
        <v>Investment 11</v>
      </c>
      <c r="N16" s="20"/>
      <c r="O16" s="21"/>
      <c r="P16" s="22"/>
      <c r="Q16" s="45">
        <f t="shared" si="1"/>
        <v>0</v>
      </c>
      <c r="R16" s="55"/>
      <c r="S16" s="31" t="str">
        <f>IF(ISBLANK(T16), "Investment 11", T16)</f>
        <v>Investment 11</v>
      </c>
      <c r="T16" s="20"/>
      <c r="U16" s="21"/>
      <c r="V16" s="22"/>
      <c r="W16" s="45">
        <f t="shared" si="3"/>
        <v>0</v>
      </c>
      <c r="X16" s="55"/>
    </row>
    <row r="17" spans="1:24" ht="15" thickBot="1" x14ac:dyDescent="0.35">
      <c r="A17" s="24" t="str">
        <f>IF(ISBLANK(B17), "Account 12", B17)</f>
        <v>Account 12</v>
      </c>
      <c r="B17" s="19"/>
      <c r="C17" s="11"/>
      <c r="D17" s="12"/>
      <c r="E17" s="66">
        <f t="shared" si="2"/>
        <v>0</v>
      </c>
      <c r="F17" s="55"/>
      <c r="G17" s="37" t="str">
        <f>IF(ISBLANK(H17), "Investment 12", H17)</f>
        <v>Investment 12</v>
      </c>
      <c r="H17" s="20"/>
      <c r="I17" s="11"/>
      <c r="J17" s="13"/>
      <c r="K17" s="66">
        <f t="shared" si="0"/>
        <v>0</v>
      </c>
      <c r="L17" s="55"/>
      <c r="M17" s="44" t="str">
        <f>IF(ISBLANK(N17), "Investment 12", N17)</f>
        <v>Investment 12</v>
      </c>
      <c r="N17" s="20"/>
      <c r="O17" s="11"/>
      <c r="P17" s="12"/>
      <c r="Q17" s="45">
        <f t="shared" si="1"/>
        <v>0</v>
      </c>
      <c r="R17" s="55"/>
      <c r="S17" s="31" t="str">
        <f>IF(ISBLANK(T17), "Investment 12", T17)</f>
        <v>Investment 12</v>
      </c>
      <c r="T17" s="19"/>
      <c r="U17" s="11"/>
      <c r="V17" s="12"/>
      <c r="W17" s="45">
        <f t="shared" si="3"/>
        <v>0</v>
      </c>
      <c r="X17" s="55"/>
    </row>
    <row r="18" spans="1:24" ht="15" thickBot="1" x14ac:dyDescent="0.35">
      <c r="A18" s="97" t="s">
        <v>2</v>
      </c>
      <c r="B18" s="98"/>
      <c r="C18" s="25">
        <f>SUM(C6:C17)</f>
        <v>0</v>
      </c>
      <c r="D18" s="26">
        <f>IFERROR(((C6*D6)+(C7*D7)+(C8*D8)+(C9*D9)+(C10*D10)+(C11*D11)+(C12*D12)+(C13*D13)+(C14*D14)+(C15*D15)+(C16*D16)+(C17*D17))/SUM(C6:C17),0)</f>
        <v>0</v>
      </c>
      <c r="E18" s="27">
        <f>SUM(E6:E17)</f>
        <v>0</v>
      </c>
      <c r="F18" s="28">
        <f>SUM(F6:F17)</f>
        <v>0</v>
      </c>
      <c r="G18" s="95" t="s">
        <v>2</v>
      </c>
      <c r="H18" s="96"/>
      <c r="I18" s="25">
        <f>SUM(I6:I17)</f>
        <v>0</v>
      </c>
      <c r="J18" s="26">
        <f>IFERROR(((I6*J6)+(I7*J7)+(I8*J8)+(I9*J9)+(I10*J10)+(I11*J11)+(I12*J12)+(I13*J13)+(I14*J14)+(I15*J15)+(I16*J16)+(I17*J17))/SUM(I6:I17),0)</f>
        <v>0</v>
      </c>
      <c r="K18" s="28">
        <f>SUM(K6:K17)</f>
        <v>0</v>
      </c>
      <c r="L18" s="28">
        <f>SUM(L6:L17)</f>
        <v>0</v>
      </c>
      <c r="M18" s="93" t="s">
        <v>2</v>
      </c>
      <c r="N18" s="94"/>
      <c r="O18" s="29">
        <f>SUM(O6:O17)</f>
        <v>0</v>
      </c>
      <c r="P18" s="26">
        <f>IFERROR(((O6*P6)+(O7*P7)+(O8*P8)+(O9*P9)+(O10*P10)+(O11*P11)+(O12*P12)+(O13*P13)+(O14*P14)+(O15*P15)+(O16*P16)+(O17*P17))/SUM(O6:O17),0)</f>
        <v>0</v>
      </c>
      <c r="Q18" s="57">
        <f>SUM(Q6:Q17)</f>
        <v>0</v>
      </c>
      <c r="R18" s="56">
        <f>SUM(R6:R17)</f>
        <v>0</v>
      </c>
      <c r="S18" s="32"/>
      <c r="T18" s="14" t="s">
        <v>2</v>
      </c>
      <c r="U18" s="29">
        <f>SUM(U6:U17)</f>
        <v>0</v>
      </c>
      <c r="V18" s="26">
        <f>IFERROR(((U6*V6)+(U7*V7)+(U8*V8)+(U9*V9)+(U10*V10)+(U11*V11)+(U12*V12)+(U13*V13)+(U14*V14)+(U15*V15)+(U16*V16)+(U17*V17))/SUM(U6:U17),0)</f>
        <v>0</v>
      </c>
      <c r="W18" s="27">
        <f>SUM(W6:W17)</f>
        <v>0</v>
      </c>
      <c r="X18" s="28">
        <f>SUM(X6:X17)</f>
        <v>0</v>
      </c>
    </row>
    <row r="19" spans="1:24" ht="15" thickBot="1" x14ac:dyDescent="0.35">
      <c r="B19" s="3"/>
      <c r="C19" s="3"/>
      <c r="D19" s="3"/>
      <c r="E19" s="3"/>
      <c r="F19" s="3"/>
      <c r="G19" s="33"/>
      <c r="H19" s="3"/>
      <c r="I19" s="3"/>
      <c r="J19" s="3"/>
      <c r="K19" s="3"/>
      <c r="L19" s="3"/>
      <c r="M19" s="33"/>
      <c r="N19" s="3"/>
      <c r="O19" s="3"/>
      <c r="P19" s="3"/>
      <c r="Q19" s="3"/>
      <c r="R19" s="3"/>
      <c r="S19" s="33"/>
      <c r="T19" s="3"/>
      <c r="U19" s="3"/>
      <c r="V19" s="3"/>
      <c r="W19" s="3"/>
      <c r="X19" s="3"/>
    </row>
    <row r="20" spans="1:24" ht="16.2" thickBot="1" x14ac:dyDescent="0.35">
      <c r="B20" s="4"/>
      <c r="C20" s="4"/>
      <c r="D20" s="4"/>
      <c r="E20" s="4"/>
      <c r="F20" s="4"/>
      <c r="G20" s="38"/>
      <c r="H20" s="72" t="s">
        <v>6</v>
      </c>
      <c r="I20" s="73"/>
      <c r="J20" s="73"/>
      <c r="K20" s="73"/>
      <c r="L20" s="74"/>
      <c r="M20" s="84">
        <f>IFERROR(((I18*J18)+(O18*P18)+(U18*V18)+(C18*D18))/SUM(I18,O18,U18,C18),0)</f>
        <v>0</v>
      </c>
      <c r="N20" s="85"/>
      <c r="O20" s="86"/>
      <c r="P20" s="4"/>
      <c r="Q20" s="4"/>
      <c r="R20" s="4"/>
      <c r="S20" s="33"/>
      <c r="T20" s="3"/>
      <c r="U20" s="3"/>
      <c r="V20" s="3"/>
      <c r="W20" s="3"/>
      <c r="X20" s="3"/>
    </row>
    <row r="21" spans="1:24" ht="16.2" thickBot="1" x14ac:dyDescent="0.35">
      <c r="B21" s="3"/>
      <c r="C21" s="3"/>
      <c r="D21" s="3"/>
      <c r="E21" s="3"/>
      <c r="F21" s="3"/>
      <c r="G21" s="39"/>
      <c r="H21" s="72" t="s">
        <v>5</v>
      </c>
      <c r="I21" s="73"/>
      <c r="J21" s="73"/>
      <c r="K21" s="73"/>
      <c r="L21" s="74"/>
      <c r="M21" s="87">
        <f>SUM(K18,Q18,E18, W18)</f>
        <v>0</v>
      </c>
      <c r="N21" s="88"/>
      <c r="O21" s="89"/>
      <c r="P21" s="3"/>
      <c r="Q21" s="3"/>
      <c r="R21" s="3"/>
      <c r="S21" s="33"/>
      <c r="T21" s="3"/>
      <c r="U21" s="3"/>
      <c r="V21" s="3"/>
      <c r="W21" s="3"/>
      <c r="X21" s="3"/>
    </row>
    <row r="22" spans="1:24" ht="16.2" thickBot="1" x14ac:dyDescent="0.35">
      <c r="B22" s="3"/>
      <c r="C22" s="3"/>
      <c r="D22" s="3"/>
      <c r="E22" s="3"/>
      <c r="F22" s="3"/>
      <c r="G22" s="39"/>
      <c r="H22" s="72" t="s">
        <v>16</v>
      </c>
      <c r="I22" s="73"/>
      <c r="J22" s="73"/>
      <c r="K22" s="73"/>
      <c r="L22" s="74"/>
      <c r="M22" s="30"/>
      <c r="N22" s="88">
        <f>SUM(F18, L18, R18, X18)</f>
        <v>0</v>
      </c>
      <c r="O22" s="89"/>
      <c r="P22" s="3"/>
      <c r="Q22" s="3"/>
      <c r="R22" s="3"/>
      <c r="S22" s="33"/>
      <c r="T22" s="3"/>
      <c r="U22" s="3"/>
      <c r="V22" s="3"/>
      <c r="W22" s="3"/>
      <c r="X22" s="3"/>
    </row>
    <row r="23" spans="1:24" ht="16.2" thickBot="1" x14ac:dyDescent="0.35">
      <c r="B23" s="15"/>
      <c r="C23" s="3"/>
      <c r="D23" s="3"/>
      <c r="E23" s="3"/>
      <c r="F23" s="3"/>
      <c r="H23" s="72" t="s">
        <v>11</v>
      </c>
      <c r="I23" s="73"/>
      <c r="J23" s="73"/>
      <c r="K23" s="73"/>
      <c r="L23" s="74"/>
      <c r="M23" s="87">
        <f>SUM(C18,I18,O18,U18)</f>
        <v>0</v>
      </c>
      <c r="N23" s="88"/>
      <c r="O23" s="89"/>
      <c r="P23" s="3"/>
      <c r="Q23" s="3"/>
      <c r="R23" s="3"/>
      <c r="S23" s="33"/>
      <c r="T23" s="3"/>
      <c r="U23" s="3"/>
      <c r="V23" s="3"/>
      <c r="W23" s="3"/>
      <c r="X23" s="3"/>
    </row>
    <row r="24" spans="1:24" ht="15" thickBot="1" x14ac:dyDescent="0.35">
      <c r="B24" s="3"/>
      <c r="C24" s="3"/>
      <c r="D24" s="3"/>
      <c r="E24" s="3"/>
      <c r="F24" s="3"/>
      <c r="H24" s="3"/>
      <c r="I24" s="3"/>
      <c r="J24" s="3"/>
      <c r="K24" s="3"/>
      <c r="L24" s="3"/>
      <c r="M24" s="33"/>
      <c r="N24" s="3"/>
      <c r="O24" s="3"/>
      <c r="P24" s="3"/>
      <c r="Q24" s="3"/>
      <c r="R24" s="3"/>
      <c r="S24" s="33"/>
      <c r="T24" s="3"/>
      <c r="U24" s="3"/>
      <c r="V24" s="3"/>
      <c r="W24" s="3"/>
      <c r="X24" s="3"/>
    </row>
    <row r="25" spans="1:24" ht="21.6" thickBot="1" x14ac:dyDescent="0.35">
      <c r="B25" s="3"/>
      <c r="C25" s="3"/>
      <c r="D25" s="3"/>
      <c r="E25" s="3"/>
      <c r="F25" s="3"/>
      <c r="H25" s="75" t="s">
        <v>12</v>
      </c>
      <c r="I25" s="76"/>
      <c r="J25" s="76"/>
      <c r="K25" s="76"/>
      <c r="L25" s="76"/>
      <c r="M25" s="76"/>
      <c r="N25" s="76"/>
      <c r="O25" s="77"/>
      <c r="P25" s="3"/>
      <c r="Q25" s="3"/>
      <c r="R25" s="3"/>
      <c r="S25" s="33"/>
      <c r="T25" s="3"/>
      <c r="U25" s="3"/>
      <c r="V25" s="3"/>
      <c r="W25" s="3"/>
      <c r="X25" s="3"/>
    </row>
    <row r="26" spans="1:24" ht="16.2" thickBot="1" x14ac:dyDescent="0.35">
      <c r="B26" s="3"/>
      <c r="C26" s="3"/>
      <c r="D26" s="3"/>
      <c r="E26" s="3"/>
      <c r="F26" s="3"/>
      <c r="H26" s="81" t="s">
        <v>9</v>
      </c>
      <c r="I26" s="82"/>
      <c r="J26" s="82"/>
      <c r="K26" s="82"/>
      <c r="L26" s="83"/>
      <c r="M26" s="78">
        <f>IFERROR(SUM(C18/M23),0)</f>
        <v>0</v>
      </c>
      <c r="N26" s="79"/>
      <c r="O26" s="80"/>
      <c r="P26" s="3"/>
      <c r="Q26" s="3"/>
      <c r="R26" s="3"/>
      <c r="S26" s="33"/>
      <c r="T26" s="3"/>
      <c r="U26" s="3"/>
      <c r="V26" s="3"/>
      <c r="W26" s="3"/>
      <c r="X26" s="3"/>
    </row>
    <row r="27" spans="1:24" ht="16.2" thickBot="1" x14ac:dyDescent="0.35">
      <c r="B27" s="3"/>
      <c r="C27" s="3"/>
      <c r="D27" s="3"/>
      <c r="E27" s="3"/>
      <c r="F27" s="3"/>
      <c r="H27" s="81" t="s">
        <v>13</v>
      </c>
      <c r="I27" s="82"/>
      <c r="J27" s="82"/>
      <c r="K27" s="82"/>
      <c r="L27" s="83"/>
      <c r="M27" s="78">
        <f>IFERROR(SUM(I18,O18,U18)/M23,0)</f>
        <v>0</v>
      </c>
      <c r="N27" s="79"/>
      <c r="O27" s="80"/>
      <c r="P27" s="8"/>
      <c r="Q27" s="8"/>
      <c r="R27" s="8"/>
      <c r="S27" s="33"/>
      <c r="T27" s="3"/>
      <c r="U27" s="3"/>
      <c r="V27" s="3"/>
      <c r="W27" s="3"/>
      <c r="X27" s="3"/>
    </row>
    <row r="28" spans="1:24" x14ac:dyDescent="0.3">
      <c r="B28" s="5"/>
      <c r="C28" s="5"/>
      <c r="D28" s="5"/>
      <c r="E28" s="5"/>
      <c r="G28" s="40"/>
      <c r="H28" s="5"/>
    </row>
    <row r="29" spans="1:24" ht="18" x14ac:dyDescent="0.3">
      <c r="B29" s="7"/>
      <c r="C29" s="7"/>
      <c r="D29" s="7"/>
      <c r="E29" s="7"/>
      <c r="G29" s="41"/>
      <c r="H29" s="5"/>
      <c r="Q29" s="2"/>
      <c r="S29" s="35"/>
      <c r="T29" s="2"/>
      <c r="U29" s="2"/>
    </row>
    <row r="30" spans="1:24" x14ac:dyDescent="0.3">
      <c r="B30" s="68"/>
      <c r="C30" s="68"/>
      <c r="D30" s="16"/>
      <c r="E30" s="6"/>
      <c r="G30" s="40"/>
      <c r="H30" s="16"/>
    </row>
    <row r="31" spans="1:24" x14ac:dyDescent="0.3">
      <c r="B31" s="5"/>
      <c r="C31" s="5"/>
      <c r="D31" s="5"/>
      <c r="E31" s="5"/>
      <c r="G31" s="40"/>
      <c r="H31" s="5"/>
    </row>
  </sheetData>
  <sheetProtection formatColumns="0"/>
  <mergeCells count="29">
    <mergeCell ref="G4:L4"/>
    <mergeCell ref="S4:X4"/>
    <mergeCell ref="M4:R4"/>
    <mergeCell ref="M23:O23"/>
    <mergeCell ref="M18:N18"/>
    <mergeCell ref="G18:H18"/>
    <mergeCell ref="A18:B18"/>
    <mergeCell ref="S5:T5"/>
    <mergeCell ref="M5:N5"/>
    <mergeCell ref="G5:H5"/>
    <mergeCell ref="A5:B5"/>
    <mergeCell ref="H22:L22"/>
    <mergeCell ref="N22:O22"/>
    <mergeCell ref="B30:C30"/>
    <mergeCell ref="A1:X1"/>
    <mergeCell ref="H21:L21"/>
    <mergeCell ref="A2:X2"/>
    <mergeCell ref="H23:L23"/>
    <mergeCell ref="H20:L20"/>
    <mergeCell ref="H25:O25"/>
    <mergeCell ref="M26:O26"/>
    <mergeCell ref="G3:X3"/>
    <mergeCell ref="H26:L26"/>
    <mergeCell ref="H27:L27"/>
    <mergeCell ref="M27:O27"/>
    <mergeCell ref="M20:O20"/>
    <mergeCell ref="M21:O21"/>
    <mergeCell ref="A3:F3"/>
    <mergeCell ref="A4:F4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B467F971C7E468B9E6364CEFF7AD7" ma:contentTypeVersion="13" ma:contentTypeDescription="Create a new document." ma:contentTypeScope="" ma:versionID="c72b2bca8f3a51341b1f24fdb134d519">
  <xsd:schema xmlns:xsd="http://www.w3.org/2001/XMLSchema" xmlns:xs="http://www.w3.org/2001/XMLSchema" xmlns:p="http://schemas.microsoft.com/office/2006/metadata/properties" xmlns:ns2="16d10b6b-c51e-4790-87ed-b43e1029a765" xmlns:ns3="cf049141-567c-4f71-a459-11cc0fe66d21" targetNamespace="http://schemas.microsoft.com/office/2006/metadata/properties" ma:root="true" ma:fieldsID="89ef487ceecbe56434c6f067961db17e" ns2:_="" ns3:_="">
    <xsd:import namespace="16d10b6b-c51e-4790-87ed-b43e1029a765"/>
    <xsd:import namespace="cf049141-567c-4f71-a459-11cc0fe66d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10b6b-c51e-4790-87ed-b43e1029a7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49141-567c-4f71-a459-11cc0fe66d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612B51-26DF-46D1-97AB-562A168700C7}"/>
</file>

<file path=customXml/itemProps2.xml><?xml version="1.0" encoding="utf-8"?>
<ds:datastoreItem xmlns:ds="http://schemas.openxmlformats.org/officeDocument/2006/customXml" ds:itemID="{058D3E35-D0AA-43EA-9ED2-3F5BDCEBF9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CEB1BD-B211-4F10-B669-3C71C7AA6B0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Zerafa</dc:creator>
  <cp:lastModifiedBy>Isabelle Zerafa</cp:lastModifiedBy>
  <cp:lastPrinted>2017-12-05T17:17:41Z</cp:lastPrinted>
  <dcterms:created xsi:type="dcterms:W3CDTF">2017-12-05T17:14:04Z</dcterms:created>
  <dcterms:modified xsi:type="dcterms:W3CDTF">2020-07-22T11:54:44Z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0x010100939B467F971C7E468B9E6364CEFF7AD7</vt:lpwstr>
  </property>
</Properties>
</file>