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daraMejoule\Downloads\"/>
    </mc:Choice>
  </mc:AlternateContent>
  <xr:revisionPtr revIDLastSave="0" documentId="13_ncr:1_{6C94FF78-EE3D-46F8-9687-6968E044F36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The Multi-Family Analyzer™" sheetId="11" r:id="rId1"/>
    <sheet name="Amortization Table" sheetId="14" state="hidden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1" l="1"/>
  <c r="C11" i="11"/>
  <c r="C13" i="11"/>
  <c r="C14" i="11" s="1"/>
  <c r="B7" i="14"/>
  <c r="B11" i="14" s="1"/>
  <c r="B6" i="14"/>
  <c r="B12" i="14" s="1"/>
  <c r="I12" i="11" l="1"/>
  <c r="I5" i="11"/>
  <c r="C29" i="11" l="1"/>
  <c r="D37" i="11" l="1"/>
  <c r="B46" i="11" l="1"/>
  <c r="B5" i="14"/>
  <c r="H5" i="14" l="1"/>
  <c r="G7" i="14"/>
  <c r="F9" i="14"/>
  <c r="E9" i="14"/>
  <c r="E15" i="14"/>
  <c r="F14" i="14"/>
  <c r="G15" i="14"/>
  <c r="E13" i="14"/>
  <c r="E8" i="14"/>
  <c r="E6" i="14"/>
  <c r="F10" i="14"/>
  <c r="F12" i="14"/>
  <c r="F8" i="14"/>
  <c r="E12" i="14"/>
  <c r="G14" i="14"/>
  <c r="F13" i="14"/>
  <c r="E16" i="14"/>
  <c r="G17" i="14"/>
  <c r="E11" i="14"/>
  <c r="F11" i="14"/>
  <c r="F15" i="14"/>
  <c r="G16" i="14"/>
  <c r="G6" i="14"/>
  <c r="G8" i="14"/>
  <c r="E17" i="14"/>
  <c r="F6" i="14"/>
  <c r="G13" i="14"/>
  <c r="E14" i="14"/>
  <c r="G12" i="14"/>
  <c r="E7" i="14"/>
  <c r="G9" i="14"/>
  <c r="F7" i="14"/>
  <c r="F17" i="14"/>
  <c r="G11" i="14"/>
  <c r="F16" i="14"/>
  <c r="G10" i="14"/>
  <c r="E10" i="14"/>
  <c r="C35" i="11"/>
  <c r="D38" i="11"/>
  <c r="C38" i="11" s="1"/>
  <c r="C20" i="11"/>
  <c r="C21" i="11"/>
  <c r="C22" i="11"/>
  <c r="C17" i="11"/>
  <c r="C19" i="11"/>
  <c r="C18" i="11"/>
  <c r="C27" i="11"/>
  <c r="C28" i="11"/>
  <c r="C30" i="11"/>
  <c r="C31" i="11"/>
  <c r="C32" i="11"/>
  <c r="C33" i="11"/>
  <c r="C34" i="11"/>
  <c r="C26" i="11"/>
  <c r="F19" i="14" l="1"/>
  <c r="H6" i="14"/>
  <c r="H7" i="14" s="1"/>
  <c r="H8" i="14" s="1"/>
  <c r="H9" i="14" s="1"/>
  <c r="H10" i="14" s="1"/>
  <c r="H11" i="14" s="1"/>
  <c r="H12" i="14" s="1"/>
  <c r="H13" i="14" s="1"/>
  <c r="H14" i="14" s="1"/>
  <c r="H15" i="14" s="1"/>
  <c r="H16" i="14" s="1"/>
  <c r="H17" i="14" s="1"/>
  <c r="G19" i="14"/>
  <c r="I11" i="11" s="1"/>
  <c r="C36" i="11"/>
  <c r="C39" i="11" s="1"/>
  <c r="D36" i="11"/>
  <c r="C23" i="11"/>
  <c r="D42" i="11" l="1"/>
  <c r="D39" i="11"/>
  <c r="C41" i="11"/>
  <c r="I17" i="11" s="1"/>
  <c r="D23" i="11" l="1"/>
  <c r="C47" i="11"/>
  <c r="I16" i="11" l="1"/>
  <c r="H9" i="11"/>
  <c r="H10" i="11" s="1"/>
  <c r="I10" i="11" s="1"/>
  <c r="I9" i="11"/>
  <c r="D41" i="11" l="1"/>
  <c r="I13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Kyle Green</author>
  </authors>
  <commentList>
    <comment ref="I16" authorId="0" shapeId="0" xr:uid="{44D95EC9-2B4A-4F09-AF67-4D5C7BA730FA}">
      <text>
        <r>
          <rPr>
            <sz val="9"/>
            <color indexed="81"/>
            <rFont val="Tahoma"/>
            <family val="2"/>
          </rPr>
          <t xml:space="preserve">
1.25 or higher for conventional
</t>
        </r>
      </text>
    </comment>
    <comment ref="D42" authorId="0" shapeId="0" xr:uid="{A6294A91-7C1F-4F6E-BC8D-6FE62C12BDB9}">
      <text>
        <r>
          <rPr>
            <sz val="9"/>
            <color indexed="81"/>
            <rFont val="Tahoma"/>
            <family val="2"/>
          </rPr>
          <t>Lender Guidelines:
30% - 35% for brand new
35% - 40% for used
40% - 45% for old (30+ years old)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<sst xmlns="http://schemas.openxmlformats.org/spreadsheetml/2006/main" count="93" uniqueCount="89">
  <si>
    <t>Yes</t>
  </si>
  <si>
    <t>No</t>
  </si>
  <si>
    <t>Monthly</t>
  </si>
  <si>
    <t>Annually</t>
  </si>
  <si>
    <t>Purchase Price</t>
  </si>
  <si>
    <t>Cashflow:</t>
  </si>
  <si>
    <t>Number of Units</t>
  </si>
  <si>
    <t>Cash on Cash return</t>
  </si>
  <si>
    <t>Price per door</t>
  </si>
  <si>
    <t>Down payment</t>
  </si>
  <si>
    <t>Net Mortgage Amount</t>
  </si>
  <si>
    <t>Total Mortgage</t>
  </si>
  <si>
    <t>Rental Income</t>
  </si>
  <si>
    <t>Return on Investment</t>
  </si>
  <si>
    <t>Vacancy</t>
  </si>
  <si>
    <t>Annual Rent Increases</t>
  </si>
  <si>
    <t>Laundry Income</t>
  </si>
  <si>
    <t>Cap Rate</t>
  </si>
  <si>
    <t>Parking Income</t>
  </si>
  <si>
    <t>Other Income</t>
  </si>
  <si>
    <t>Net Rent</t>
  </si>
  <si>
    <t>Financing Methods</t>
  </si>
  <si>
    <t>Conventional DCR</t>
  </si>
  <si>
    <t>Max Monthly Payment for 1.25 DCR</t>
  </si>
  <si>
    <t>Property Taxes</t>
  </si>
  <si>
    <t>Insurance</t>
  </si>
  <si>
    <t>Hydro</t>
  </si>
  <si>
    <t>Water and Sewer</t>
  </si>
  <si>
    <t>Gas</t>
  </si>
  <si>
    <t>Elevators</t>
  </si>
  <si>
    <t>Garbage Removal</t>
  </si>
  <si>
    <t>Snow Removal</t>
  </si>
  <si>
    <t>Cable/Internet</t>
  </si>
  <si>
    <t>Maintenance Fund</t>
  </si>
  <si>
    <t>Property Management</t>
  </si>
  <si>
    <t>Janitor/Superintendant</t>
  </si>
  <si>
    <t>N/A</t>
  </si>
  <si>
    <t>Misc</t>
  </si>
  <si>
    <t>Monthly Expenses</t>
  </si>
  <si>
    <t>Net Operating Income</t>
  </si>
  <si>
    <t>Expense Ratio</t>
  </si>
  <si>
    <t>Applicable</t>
  </si>
  <si>
    <t>Rate</t>
  </si>
  <si>
    <t>Amortization</t>
  </si>
  <si>
    <t>yrs</t>
  </si>
  <si>
    <t>Mortgage</t>
  </si>
  <si>
    <t>Property Transfer Tax</t>
  </si>
  <si>
    <t>Legal Fees</t>
  </si>
  <si>
    <t>Repairs</t>
  </si>
  <si>
    <t>Other</t>
  </si>
  <si>
    <t>BC</t>
  </si>
  <si>
    <t>BC Lower Mainland</t>
  </si>
  <si>
    <t>AB</t>
  </si>
  <si>
    <t>CAN Prairies</t>
  </si>
  <si>
    <t>CAN East</t>
  </si>
  <si>
    <t>CAN Maritimes</t>
  </si>
  <si>
    <t>US</t>
  </si>
  <si>
    <t>C</t>
  </si>
  <si>
    <t>R</t>
  </si>
  <si>
    <t>D</t>
  </si>
  <si>
    <t>O</t>
  </si>
  <si>
    <t>Month</t>
  </si>
  <si>
    <t>Payment</t>
  </si>
  <si>
    <t>Interest</t>
  </si>
  <si>
    <t>Principal</t>
  </si>
  <si>
    <t>Balance</t>
  </si>
  <si>
    <t>Please fill in squares that are shaded blue.</t>
  </si>
  <si>
    <t>The Multi-Family Analyzer™</t>
  </si>
  <si>
    <t>Principal Recapture</t>
  </si>
  <si>
    <t>Passive Apreciation</t>
  </si>
  <si>
    <t>Mortgage Calculations</t>
  </si>
  <si>
    <t>Other costs (initial investment)</t>
  </si>
  <si>
    <t>Expenses</t>
  </si>
  <si>
    <t>Revenue</t>
  </si>
  <si>
    <t>Property Information</t>
  </si>
  <si>
    <t>Property Address</t>
  </si>
  <si>
    <t>Initial Investment</t>
  </si>
  <si>
    <t xml:space="preserve">Mortgage Calculator </t>
  </si>
  <si>
    <t>Summary Information</t>
  </si>
  <si>
    <t>Mortgage Amount</t>
  </si>
  <si>
    <t>Annual Interest Rate</t>
  </si>
  <si>
    <t>Amortization Period (years)</t>
  </si>
  <si>
    <t>Number of payments per year (assume monthly)</t>
  </si>
  <si>
    <t>Compound Period (Canada)</t>
  </si>
  <si>
    <t>Compound Period (USA) = 12</t>
  </si>
  <si>
    <t>Total number of payments over amortization</t>
  </si>
  <si>
    <t>Interest Rate Per Payment</t>
  </si>
  <si>
    <t>Total End of Year One</t>
  </si>
  <si>
    <t xml:space="preserve">Amortization Calculator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</si>
</sst>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;;;"/>
    <numFmt numFmtId="167" formatCode="&quot;$&quot;#,##0.00"/>
  </numFmts>
  <fonts count="25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u/>
      <sz val="11"/>
      <color theme="10"/>
      <name val="Calibri"/>
      <family val="2"/>
    </font>
    <font>
      <b/>
      <u/>
      <sz val="11"/>
      <color rgb="FF00B050"/>
      <name val="Arial"/>
      <family val="2"/>
      <scheme val="minor"/>
    </font>
    <font>
      <b/>
      <u/>
      <sz val="18"/>
      <color rgb="FF00B050"/>
      <name val="Arial"/>
      <family val="2"/>
      <scheme val="minor"/>
    </font>
    <font>
      <u val="singleAccounting"/>
      <sz val="11"/>
      <color theme="1"/>
      <name val="Arial"/>
      <family val="2"/>
      <scheme val="minor"/>
    </font>
    <font>
      <b/>
      <u val="singleAccounting"/>
      <sz val="11"/>
      <color rgb="FF00B050"/>
      <name val="Arial"/>
      <family val="2"/>
      <scheme val="minor"/>
    </font>
    <font>
      <sz val="11"/>
      <name val="Calibri"/>
      <family val="2"/>
    </font>
    <font>
      <b/>
      <sz val="11"/>
      <color theme="1"/>
      <name val="Arial"/>
      <family val="2"/>
      <scheme val="minor"/>
    </font>
    <font>
      <sz val="11"/>
      <color rgb="FF92D050"/>
      <name val="Arial"/>
      <family val="2"/>
      <scheme val="minor"/>
    </font>
    <font>
      <u/>
      <sz val="11"/>
      <color rgb="FF0070C0"/>
      <name val="Calibri"/>
      <family val="2"/>
    </font>
    <font>
      <sz val="11"/>
      <color rgb="FF00B050"/>
      <name val="Arial"/>
      <family val="2"/>
      <scheme val="minor"/>
    </font>
    <font>
      <b/>
      <sz val="11"/>
      <name val="Arial"/>
      <family val="2"/>
      <scheme val="minor"/>
    </font>
    <font>
      <sz val="9"/>
      <color indexed="81"/>
      <name val="Tahoma"/>
      <family val="2"/>
    </font>
    <font>
      <b/>
      <sz val="11"/>
      <color theme="3"/>
      <name val="Arial"/>
      <family val="2"/>
      <scheme val="minor"/>
    </font>
    <font>
      <sz val="11"/>
      <color theme="1"/>
      <name val="Arial"/>
      <family val="2"/>
    </font>
    <font>
      <sz val="11"/>
      <color theme="3"/>
      <name val="Arial"/>
      <family val="2"/>
      <scheme val="minor"/>
    </font>
    <font>
      <b/>
      <sz val="28"/>
      <color theme="4"/>
      <name val="AvenirNext LT Pro Bold"/>
    </font>
    <font>
      <sz val="11"/>
      <color theme="7"/>
      <name val="Arial"/>
      <family val="2"/>
      <scheme val="minor"/>
    </font>
    <font>
      <b/>
      <sz val="18"/>
      <color theme="3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282F7E"/>
        <bgColor indexed="64"/>
      </patternFill>
    </fill>
    <fill>
      <patternFill patternType="solid">
        <fgColor rgb="FF369CD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theme="0" tint="-0.14996795556505021"/>
      </right>
      <top style="thin">
        <color auto="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44" fontId="0" fillId="2" borderId="1" xfId="1" applyFont="1" applyFill="1" applyBorder="1" applyProtection="1">
      <protection locked="0"/>
    </xf>
    <xf numFmtId="9" fontId="0" fillId="2" borderId="1" xfId="2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44" fontId="0" fillId="0" borderId="0" xfId="1" applyFont="1" applyFill="1" applyBorder="1" applyProtection="1"/>
    <xf numFmtId="10" fontId="0" fillId="2" borderId="1" xfId="2" applyNumberFormat="1" applyFont="1" applyFill="1" applyBorder="1" applyProtection="1">
      <protection locked="0"/>
    </xf>
    <xf numFmtId="0" fontId="0" fillId="0" borderId="0" xfId="0" applyAlignment="1">
      <alignment vertical="top"/>
    </xf>
    <xf numFmtId="166" fontId="0" fillId="0" borderId="0" xfId="0" applyNumberFormat="1"/>
    <xf numFmtId="44" fontId="0" fillId="0" borderId="0" xfId="1" applyFont="1" applyFill="1" applyBorder="1" applyProtection="1">
      <protection hidden="1"/>
    </xf>
    <xf numFmtId="44" fontId="0" fillId="0" borderId="3" xfId="0" applyNumberFormat="1" applyBorder="1" applyProtection="1">
      <protection hidden="1"/>
    </xf>
    <xf numFmtId="2" fontId="0" fillId="0" borderId="3" xfId="0" applyNumberFormat="1" applyBorder="1" applyProtection="1">
      <protection hidden="1"/>
    </xf>
    <xf numFmtId="0" fontId="10" fillId="0" borderId="0" xfId="3" applyFont="1" applyBorder="1" applyAlignment="1" applyProtection="1"/>
    <xf numFmtId="44" fontId="0" fillId="0" borderId="0" xfId="1" applyFont="1" applyBorder="1" applyProtection="1">
      <protection hidden="1"/>
    </xf>
    <xf numFmtId="44" fontId="5" fillId="0" borderId="5" xfId="1" applyFont="1" applyBorder="1" applyAlignment="1" applyProtection="1">
      <alignment vertical="top"/>
      <protection hidden="1"/>
    </xf>
    <xf numFmtId="44" fontId="6" fillId="0" borderId="5" xfId="1" applyFont="1" applyFill="1" applyBorder="1" applyProtection="1">
      <protection hidden="1"/>
    </xf>
    <xf numFmtId="44" fontId="0" fillId="0" borderId="5" xfId="1" applyFont="1" applyFill="1" applyBorder="1" applyProtection="1">
      <protection hidden="1"/>
    </xf>
    <xf numFmtId="10" fontId="0" fillId="0" borderId="3" xfId="0" applyNumberFormat="1" applyBorder="1" applyProtection="1">
      <protection hidden="1"/>
    </xf>
    <xf numFmtId="166" fontId="0" fillId="0" borderId="0" xfId="0" applyNumberFormat="1" applyProtection="1">
      <protection hidden="1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44" fontId="0" fillId="2" borderId="1" xfId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3" xfId="0" applyBorder="1"/>
    <xf numFmtId="0" fontId="0" fillId="0" borderId="6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13" xfId="0" applyBorder="1"/>
    <xf numFmtId="9" fontId="0" fillId="0" borderId="3" xfId="2" applyFont="1" applyFill="1" applyBorder="1" applyProtection="1"/>
    <xf numFmtId="10" fontId="0" fillId="0" borderId="0" xfId="2" applyNumberFormat="1" applyFont="1" applyBorder="1" applyProtection="1"/>
    <xf numFmtId="44" fontId="0" fillId="0" borderId="3" xfId="1" applyFont="1" applyFill="1" applyBorder="1" applyProtection="1"/>
    <xf numFmtId="0" fontId="8" fillId="0" borderId="0" xfId="0" applyFont="1"/>
    <xf numFmtId="44" fontId="0" fillId="0" borderId="3" xfId="0" applyNumberFormat="1" applyBorder="1"/>
    <xf numFmtId="9" fontId="0" fillId="0" borderId="0" xfId="2" applyFont="1" applyProtection="1"/>
    <xf numFmtId="9" fontId="0" fillId="0" borderId="0" xfId="2" applyFont="1" applyFill="1" applyBorder="1" applyProtection="1"/>
    <xf numFmtId="44" fontId="6" fillId="0" borderId="6" xfId="0" applyNumberFormat="1" applyFont="1" applyBorder="1"/>
    <xf numFmtId="0" fontId="12" fillId="0" borderId="0" xfId="0" applyFont="1"/>
    <xf numFmtId="44" fontId="0" fillId="0" borderId="0" xfId="1" applyFont="1" applyProtection="1"/>
    <xf numFmtId="44" fontId="0" fillId="0" borderId="6" xfId="0" applyNumberFormat="1" applyBorder="1"/>
    <xf numFmtId="44" fontId="0" fillId="0" borderId="0" xfId="1" applyFont="1" applyBorder="1" applyProtection="1"/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9" fontId="8" fillId="0" borderId="3" xfId="2" applyFont="1" applyBorder="1" applyAlignment="1" applyProtection="1">
      <alignment horizontal="center"/>
    </xf>
    <xf numFmtId="44" fontId="0" fillId="0" borderId="0" xfId="1" applyFont="1" applyFill="1" applyBorder="1" applyAlignment="1" applyProtection="1">
      <alignment horizontal="center"/>
    </xf>
    <xf numFmtId="0" fontId="9" fillId="0" borderId="0" xfId="0" applyFont="1"/>
    <xf numFmtId="44" fontId="0" fillId="0" borderId="0" xfId="0" applyNumberFormat="1"/>
    <xf numFmtId="0" fontId="18" fillId="0" borderId="0" xfId="0" applyFont="1"/>
    <xf numFmtId="0" fontId="18" fillId="0" borderId="0" xfId="0" applyFont="1" applyAlignment="1">
      <alignment vertical="top"/>
    </xf>
    <xf numFmtId="0" fontId="14" fillId="0" borderId="0" xfId="0" applyFont="1"/>
    <xf numFmtId="0" fontId="16" fillId="0" borderId="0" xfId="0" applyFont="1"/>
    <xf numFmtId="9" fontId="11" fillId="0" borderId="0" xfId="2" applyFont="1" applyFill="1" applyBorder="1" applyProtection="1">
      <protection hidden="1"/>
    </xf>
    <xf numFmtId="44" fontId="0" fillId="0" borderId="0" xfId="0" applyNumberFormat="1" applyProtection="1">
      <protection hidden="1"/>
    </xf>
    <xf numFmtId="10" fontId="0" fillId="0" borderId="0" xfId="0" applyNumberFormat="1" applyProtection="1">
      <protection hidden="1"/>
    </xf>
    <xf numFmtId="10" fontId="0" fillId="2" borderId="0" xfId="2" applyNumberFormat="1" applyFont="1" applyFill="1" applyBorder="1" applyAlignment="1" applyProtection="1">
      <alignment horizontal="center"/>
      <protection locked="0"/>
    </xf>
    <xf numFmtId="0" fontId="8" fillId="0" borderId="12" xfId="0" applyFont="1" applyBorder="1"/>
    <xf numFmtId="167" fontId="0" fillId="0" borderId="3" xfId="0" applyNumberFormat="1" applyBorder="1"/>
    <xf numFmtId="165" fontId="0" fillId="0" borderId="3" xfId="0" applyNumberFormat="1" applyBorder="1"/>
    <xf numFmtId="44" fontId="0" fillId="0" borderId="9" xfId="0" applyNumberFormat="1" applyBorder="1" applyProtection="1">
      <protection hidden="1"/>
    </xf>
    <xf numFmtId="10" fontId="11" fillId="0" borderId="6" xfId="2" applyNumberFormat="1" applyFont="1" applyFill="1" applyBorder="1" applyProtection="1">
      <protection hidden="1"/>
    </xf>
    <xf numFmtId="0" fontId="3" fillId="0" borderId="0" xfId="0" applyFont="1"/>
    <xf numFmtId="10" fontId="0" fillId="0" borderId="0" xfId="2" applyNumberFormat="1" applyFont="1" applyFill="1" applyBorder="1" applyProtection="1">
      <protection locked="0"/>
    </xf>
    <xf numFmtId="0" fontId="0" fillId="0" borderId="0" xfId="0" applyProtection="1">
      <protection locked="0"/>
    </xf>
    <xf numFmtId="0" fontId="17" fillId="0" borderId="0" xfId="0" applyFont="1" applyAlignment="1">
      <alignment vertical="center"/>
    </xf>
    <xf numFmtId="0" fontId="7" fillId="0" borderId="0" xfId="3" applyFont="1" applyFill="1" applyBorder="1" applyAlignment="1" applyProtection="1"/>
    <xf numFmtId="0" fontId="4" fillId="0" borderId="2" xfId="0" applyFont="1" applyBorder="1"/>
    <xf numFmtId="0" fontId="0" fillId="0" borderId="3" xfId="0" applyBorder="1" applyProtection="1">
      <protection locked="0"/>
    </xf>
    <xf numFmtId="0" fontId="8" fillId="0" borderId="4" xfId="0" applyFont="1" applyBorder="1"/>
    <xf numFmtId="9" fontId="8" fillId="0" borderId="6" xfId="2" applyFont="1" applyFill="1" applyBorder="1" applyAlignment="1" applyProtection="1">
      <alignment horizontal="center"/>
    </xf>
    <xf numFmtId="0" fontId="19" fillId="0" borderId="0" xfId="0" applyFont="1"/>
    <xf numFmtId="0" fontId="14" fillId="3" borderId="12" xfId="0" applyFont="1" applyFill="1" applyBorder="1"/>
    <xf numFmtId="0" fontId="0" fillId="3" borderId="13" xfId="0" applyFill="1" applyBorder="1"/>
    <xf numFmtId="0" fontId="0" fillId="3" borderId="14" xfId="0" applyFill="1" applyBorder="1"/>
    <xf numFmtId="44" fontId="8" fillId="3" borderId="13" xfId="1" applyFont="1" applyFill="1" applyBorder="1" applyAlignment="1" applyProtection="1">
      <alignment horizontal="left"/>
    </xf>
    <xf numFmtId="0" fontId="8" fillId="3" borderId="14" xfId="0" applyFont="1" applyFill="1" applyBorder="1" applyAlignment="1">
      <alignment horizontal="left"/>
    </xf>
    <xf numFmtId="44" fontId="20" fillId="0" borderId="5" xfId="1" applyFont="1" applyFill="1" applyBorder="1" applyProtection="1">
      <protection hidden="1"/>
    </xf>
    <xf numFmtId="44" fontId="20" fillId="0" borderId="6" xfId="0" applyNumberFormat="1" applyFont="1" applyBorder="1"/>
    <xf numFmtId="44" fontId="8" fillId="0" borderId="13" xfId="1" applyFont="1" applyFill="1" applyBorder="1" applyProtection="1"/>
    <xf numFmtId="44" fontId="8" fillId="0" borderId="14" xfId="0" applyNumberFormat="1" applyFont="1" applyBorder="1"/>
    <xf numFmtId="0" fontId="16" fillId="3" borderId="13" xfId="0" applyFont="1" applyFill="1" applyBorder="1"/>
    <xf numFmtId="44" fontId="16" fillId="3" borderId="13" xfId="1" applyFont="1" applyFill="1" applyBorder="1" applyProtection="1"/>
    <xf numFmtId="0" fontId="16" fillId="3" borderId="14" xfId="0" applyFont="1" applyFill="1" applyBorder="1"/>
    <xf numFmtId="0" fontId="14" fillId="3" borderId="13" xfId="0" applyFont="1" applyFill="1" applyBorder="1" applyAlignment="1">
      <alignment horizontal="left"/>
    </xf>
    <xf numFmtId="0" fontId="14" fillId="3" borderId="14" xfId="0" applyFont="1" applyFill="1" applyBorder="1" applyAlignment="1">
      <alignment horizontal="left"/>
    </xf>
    <xf numFmtId="0" fontId="0" fillId="3" borderId="8" xfId="0" applyFill="1" applyBorder="1"/>
    <xf numFmtId="0" fontId="14" fillId="3" borderId="7" xfId="0" applyFont="1" applyFill="1" applyBorder="1"/>
    <xf numFmtId="0" fontId="22" fillId="5" borderId="11" xfId="0" applyFont="1" applyFill="1" applyBorder="1" applyAlignment="1">
      <alignment horizontal="left"/>
    </xf>
    <xf numFmtId="0" fontId="15" fillId="5" borderId="0" xfId="0" applyFont="1" applyFill="1"/>
    <xf numFmtId="0" fontId="15" fillId="0" borderId="0" xfId="0" applyFont="1"/>
    <xf numFmtId="44" fontId="15" fillId="0" borderId="0" xfId="1" applyFont="1"/>
    <xf numFmtId="10" fontId="15" fillId="0" borderId="0" xfId="0" applyNumberFormat="1" applyFont="1"/>
    <xf numFmtId="0" fontId="23" fillId="0" borderId="0" xfId="0" applyFont="1" applyAlignment="1">
      <alignment wrapText="1"/>
    </xf>
    <xf numFmtId="0" fontId="22" fillId="5" borderId="17" xfId="0" applyFont="1" applyFill="1" applyBorder="1" applyAlignment="1">
      <alignment wrapText="1"/>
    </xf>
    <xf numFmtId="0" fontId="22" fillId="5" borderId="17" xfId="0" applyFont="1" applyFill="1" applyBorder="1"/>
    <xf numFmtId="0" fontId="22" fillId="5" borderId="0" xfId="0" applyFont="1" applyFill="1"/>
    <xf numFmtId="0" fontId="23" fillId="6" borderId="17" xfId="0" applyFont="1" applyFill="1" applyBorder="1" applyAlignment="1">
      <alignment horizontal="center" wrapText="1"/>
    </xf>
    <xf numFmtId="0" fontId="15" fillId="6" borderId="17" xfId="0" applyFont="1" applyFill="1" applyBorder="1"/>
    <xf numFmtId="44" fontId="15" fillId="0" borderId="0" xfId="0" applyNumberFormat="1" applyFont="1"/>
    <xf numFmtId="0" fontId="23" fillId="0" borderId="17" xfId="0" applyFont="1" applyBorder="1" applyAlignment="1">
      <alignment horizontal="center" wrapText="1"/>
    </xf>
    <xf numFmtId="164" fontId="15" fillId="0" borderId="0" xfId="0" applyNumberFormat="1" applyFont="1"/>
    <xf numFmtId="165" fontId="15" fillId="0" borderId="0" xfId="0" applyNumberFormat="1" applyFont="1"/>
    <xf numFmtId="0" fontId="23" fillId="0" borderId="0" xfId="0" applyFont="1" applyAlignment="1">
      <alignment horizontal="center" wrapText="1"/>
    </xf>
    <xf numFmtId="0" fontId="22" fillId="4" borderId="0" xfId="0" applyFont="1" applyFill="1" applyAlignment="1">
      <alignment wrapText="1"/>
    </xf>
    <xf numFmtId="0" fontId="22" fillId="4" borderId="0" xfId="0" applyFont="1" applyFill="1"/>
    <xf numFmtId="164" fontId="22" fillId="4" borderId="0" xfId="0" applyNumberFormat="1" applyFont="1" applyFill="1"/>
    <xf numFmtId="0" fontId="14" fillId="0" borderId="0" xfId="0" applyFont="1" applyAlignment="1">
      <alignment horizontal="center"/>
    </xf>
    <xf numFmtId="8" fontId="0" fillId="0" borderId="0" xfId="0" applyNumberFormat="1"/>
    <xf numFmtId="9" fontId="0" fillId="2" borderId="1" xfId="2" applyFont="1" applyFill="1" applyBorder="1" applyAlignment="1" applyProtection="1">
      <alignment horizontal="center"/>
      <protection locked="0"/>
    </xf>
    <xf numFmtId="0" fontId="0" fillId="0" borderId="1" xfId="0" applyBorder="1"/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4" fillId="3" borderId="12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center"/>
    </xf>
    <xf numFmtId="0" fontId="7" fillId="2" borderId="11" xfId="3" applyFont="1" applyFill="1" applyBorder="1" applyAlignment="1" applyProtection="1">
      <alignment horizontal="center"/>
    </xf>
    <xf numFmtId="0" fontId="7" fillId="2" borderId="0" xfId="3" applyFont="1" applyFill="1" applyBorder="1" applyAlignment="1" applyProtection="1">
      <alignment horizontal="center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21" fillId="4" borderId="10" xfId="0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4" fillId="7" borderId="0" xfId="0" applyFont="1" applyFill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9FF33"/>
      </font>
    </dxf>
    <dxf>
      <font>
        <color rgb="FF00B050"/>
      </font>
    </dxf>
    <dxf>
      <font>
        <condense val="0"/>
        <extend val="0"/>
        <color rgb="FF9C0006"/>
      </font>
    </dxf>
    <dxf>
      <font>
        <color rgb="FF00B050"/>
      </font>
    </dxf>
    <dxf>
      <font>
        <condense val="0"/>
        <extend val="0"/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DDDDDD"/>
      <color rgb="FF008080"/>
      <color rgb="FFFF9999"/>
      <color rgb="FF99FF33"/>
      <color rgb="FF4868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MP Template">
  <a:themeElements>
    <a:clrScheme name="Keyspire 2024">
      <a:dk1>
        <a:sysClr val="windowText" lastClr="000000"/>
      </a:dk1>
      <a:lt1>
        <a:srgbClr val="F7F8FB"/>
      </a:lt1>
      <a:dk2>
        <a:srgbClr val="06038D"/>
      </a:dk2>
      <a:lt2>
        <a:srgbClr val="41B6E6"/>
      </a:lt2>
      <a:accent1>
        <a:srgbClr val="0084CA"/>
      </a:accent1>
      <a:accent2>
        <a:srgbClr val="47D7AC"/>
      </a:accent2>
      <a:accent3>
        <a:srgbClr val="00B140"/>
      </a:accent3>
      <a:accent4>
        <a:srgbClr val="F93833"/>
      </a:accent4>
      <a:accent5>
        <a:srgbClr val="F68D2E"/>
      </a:accent5>
      <a:accent6>
        <a:srgbClr val="F1B434"/>
      </a:accent6>
      <a:hlink>
        <a:srgbClr val="0033A0"/>
      </a:hlink>
      <a:folHlink>
        <a:srgbClr val="A15B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SMP Template" id="{3F973BE9-A35A-410A-BBDB-7B5EA735CA61}" vid="{23CC21EE-0331-42BE-8857-C6165722EBB8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A08A9-4A83-40EA-882F-3B4657046778}">
  <sheetPr codeName="Sheet1"/>
  <dimension ref="A1:P75"/>
  <sheetViews>
    <sheetView showGridLines="0" tabSelected="1" zoomScale="85" zoomScaleNormal="85" workbookViewId="0">
      <selection activeCell="R10" sqref="R10"/>
    </sheetView>
  </sheetViews>
  <sheetFormatPr defaultColWidth="9" defaultRowHeight="13.8"/>
  <cols>
    <col min="1" max="1" width="29.5" customWidth="1"/>
    <col min="2" max="2" width="9.09765625" customWidth="1"/>
    <col min="3" max="3" width="15.59765625" customWidth="1"/>
    <col min="4" max="4" width="16.69921875" customWidth="1"/>
    <col min="5" max="5" width="3.796875" customWidth="1"/>
    <col min="6" max="6" width="19.19921875" customWidth="1"/>
    <col min="7" max="7" width="8.8984375" customWidth="1"/>
    <col min="8" max="8" width="13.3984375" customWidth="1"/>
    <col min="9" max="9" width="18" customWidth="1"/>
    <col min="10" max="10" width="13.3984375" customWidth="1"/>
  </cols>
  <sheetData>
    <row r="1" spans="1:14" ht="63.3" customHeight="1" thickBot="1">
      <c r="A1" s="107" t="e" vm="1">
        <v>#VALUE!</v>
      </c>
      <c r="B1" s="116" t="s">
        <v>67</v>
      </c>
      <c r="C1" s="117"/>
      <c r="D1" s="117"/>
      <c r="E1" s="117"/>
      <c r="F1" s="117"/>
      <c r="G1" s="117"/>
      <c r="H1" s="117"/>
      <c r="I1" s="118"/>
    </row>
    <row r="2" spans="1:14" ht="8.4" customHeight="1">
      <c r="A2" s="62"/>
    </row>
    <row r="3" spans="1:14" ht="19.5" customHeight="1">
      <c r="A3" s="114" t="s">
        <v>66</v>
      </c>
      <c r="B3" s="115"/>
      <c r="C3" s="115"/>
      <c r="D3" s="115"/>
    </row>
    <row r="4" spans="1:14" ht="9.6" customHeight="1" thickBot="1">
      <c r="A4" s="63"/>
      <c r="C4" s="11"/>
      <c r="D4" s="44"/>
    </row>
    <row r="5" spans="1:14" ht="17.7" customHeight="1" thickBot="1">
      <c r="A5" s="112" t="s">
        <v>75</v>
      </c>
      <c r="B5" s="108"/>
      <c r="C5" s="108"/>
      <c r="D5" s="109"/>
      <c r="E5" s="61"/>
      <c r="F5" s="84" t="s">
        <v>76</v>
      </c>
      <c r="G5" s="83"/>
      <c r="H5" s="83"/>
      <c r="I5" s="57">
        <f>C12+SUM(C50:C53)</f>
        <v>0</v>
      </c>
      <c r="N5" s="17" t="s">
        <v>0</v>
      </c>
    </row>
    <row r="6" spans="1:14" ht="14.1" customHeight="1" thickBot="1">
      <c r="A6" s="113"/>
      <c r="B6" s="110"/>
      <c r="C6" s="110"/>
      <c r="D6" s="111"/>
      <c r="N6" s="17" t="s">
        <v>1</v>
      </c>
    </row>
    <row r="7" spans="1:14" ht="12.3" customHeight="1" thickBot="1">
      <c r="A7" s="64"/>
      <c r="C7" s="61"/>
      <c r="D7" s="65"/>
      <c r="N7" s="17"/>
    </row>
    <row r="8" spans="1:14" ht="14.4" thickBot="1">
      <c r="A8" s="69" t="s">
        <v>74</v>
      </c>
      <c r="B8" s="70"/>
      <c r="C8" s="70"/>
      <c r="D8" s="71"/>
      <c r="F8" s="69" t="s">
        <v>13</v>
      </c>
      <c r="G8" s="78"/>
      <c r="H8" s="81" t="s">
        <v>2</v>
      </c>
      <c r="I8" s="82" t="s">
        <v>3</v>
      </c>
    </row>
    <row r="9" spans="1:14" ht="14.4" thickBot="1">
      <c r="A9" s="23" t="s">
        <v>4</v>
      </c>
      <c r="C9" s="19"/>
      <c r="D9" s="21"/>
      <c r="F9" s="23" t="s">
        <v>5</v>
      </c>
      <c r="H9" s="51">
        <f>C23-C39-C47</f>
        <v>0</v>
      </c>
      <c r="I9" s="9">
        <f>(C23-C39-C47)*12</f>
        <v>0</v>
      </c>
    </row>
    <row r="10" spans="1:14" ht="14.4" thickBot="1">
      <c r="A10" s="23" t="s">
        <v>6</v>
      </c>
      <c r="C10" s="18"/>
      <c r="D10" s="21"/>
      <c r="F10" s="23" t="s">
        <v>7</v>
      </c>
      <c r="H10" s="52" t="e">
        <f>(H9)/I5</f>
        <v>#DIV/0!</v>
      </c>
      <c r="I10" s="16" t="e">
        <f>H10*12</f>
        <v>#DIV/0!</v>
      </c>
    </row>
    <row r="11" spans="1:14" ht="14.4" thickBot="1">
      <c r="A11" s="23" t="s">
        <v>8</v>
      </c>
      <c r="C11" s="43">
        <f>IF(ISBLANK(C10),0,C9/C10)</f>
        <v>0</v>
      </c>
      <c r="D11" s="21"/>
      <c r="F11" s="23" t="s">
        <v>68</v>
      </c>
      <c r="I11" s="55">
        <f>SUM('Amortization Table'!G19)</f>
        <v>0</v>
      </c>
    </row>
    <row r="12" spans="1:14" ht="14.4" thickBot="1">
      <c r="A12" s="23" t="s">
        <v>9</v>
      </c>
      <c r="C12" s="19"/>
      <c r="D12" s="42" t="e">
        <f>C12/C9</f>
        <v>#DIV/0!</v>
      </c>
      <c r="F12" s="23" t="s">
        <v>69</v>
      </c>
      <c r="H12" s="53">
        <v>0.03</v>
      </c>
      <c r="I12" s="56">
        <f>C9*H12</f>
        <v>0</v>
      </c>
    </row>
    <row r="13" spans="1:14" ht="14.4" thickBot="1">
      <c r="A13" s="23" t="s">
        <v>10</v>
      </c>
      <c r="C13" s="12">
        <f>C9-C12</f>
        <v>0</v>
      </c>
      <c r="D13" s="39"/>
      <c r="F13" s="24" t="s">
        <v>17</v>
      </c>
      <c r="G13" s="25"/>
      <c r="H13" s="25"/>
      <c r="I13" s="58">
        <f>IFERROR(D41/(C9-D35),0)</f>
        <v>0</v>
      </c>
    </row>
    <row r="14" spans="1:14" s="6" customFormat="1" ht="15" customHeight="1" thickBot="1">
      <c r="A14" s="40" t="s">
        <v>11</v>
      </c>
      <c r="B14" s="41"/>
      <c r="C14" s="13">
        <f>C13</f>
        <v>0</v>
      </c>
      <c r="D14" s="22"/>
      <c r="F14"/>
      <c r="G14"/>
      <c r="H14"/>
      <c r="I14"/>
      <c r="J14" s="47"/>
    </row>
    <row r="15" spans="1:14" ht="14.4" thickBot="1">
      <c r="F15" s="69" t="s">
        <v>21</v>
      </c>
      <c r="G15" s="70"/>
      <c r="H15" s="70"/>
      <c r="I15" s="71"/>
      <c r="J15" s="46"/>
    </row>
    <row r="16" spans="1:14" ht="14.4" thickBot="1">
      <c r="A16" s="69" t="s">
        <v>73</v>
      </c>
      <c r="B16" s="70"/>
      <c r="C16" s="72" t="s">
        <v>2</v>
      </c>
      <c r="D16" s="73" t="s">
        <v>3</v>
      </c>
      <c r="F16" s="23" t="s">
        <v>22</v>
      </c>
      <c r="I16" s="10" t="e">
        <f>C41/C47</f>
        <v>#DIV/0!</v>
      </c>
    </row>
    <row r="17" spans="1:9" ht="14.4" thickBot="1">
      <c r="A17" s="23" t="s">
        <v>12</v>
      </c>
      <c r="C17" s="38">
        <f>D17/12</f>
        <v>0</v>
      </c>
      <c r="D17" s="1"/>
      <c r="F17" s="24" t="s">
        <v>23</v>
      </c>
      <c r="G17" s="25"/>
      <c r="H17" s="25"/>
      <c r="I17" s="37">
        <f>C41/1.25</f>
        <v>0</v>
      </c>
    </row>
    <row r="18" spans="1:9" ht="14.4" thickBot="1">
      <c r="A18" s="23" t="s">
        <v>14</v>
      </c>
      <c r="C18" s="28">
        <f>D18/12</f>
        <v>2.5000000000000001E-3</v>
      </c>
      <c r="D18" s="5">
        <v>0.03</v>
      </c>
    </row>
    <row r="19" spans="1:9" ht="14.4" thickBot="1">
      <c r="A19" s="23" t="s">
        <v>15</v>
      </c>
      <c r="C19" s="28">
        <f>D19/12</f>
        <v>1.6666666666666668E-3</v>
      </c>
      <c r="D19" s="5">
        <v>0.02</v>
      </c>
      <c r="E19" s="46"/>
    </row>
    <row r="20" spans="1:9" ht="14.4" thickBot="1">
      <c r="A20" s="23" t="s">
        <v>16</v>
      </c>
      <c r="C20" s="38">
        <f t="shared" ref="C20:C22" si="0">D20/12</f>
        <v>0</v>
      </c>
      <c r="D20" s="1"/>
      <c r="F20" s="48"/>
      <c r="G20" s="49"/>
    </row>
    <row r="21" spans="1:9" ht="14.4" thickBot="1">
      <c r="A21" s="23" t="s">
        <v>18</v>
      </c>
      <c r="C21" s="38">
        <f t="shared" si="0"/>
        <v>0</v>
      </c>
      <c r="D21" s="1">
        <v>0</v>
      </c>
      <c r="E21" s="35"/>
      <c r="I21" s="50"/>
    </row>
    <row r="22" spans="1:9" ht="14.4" thickBot="1">
      <c r="A22" s="23" t="s">
        <v>19</v>
      </c>
      <c r="C22" s="38">
        <f t="shared" si="0"/>
        <v>0</v>
      </c>
      <c r="D22" s="1">
        <v>0</v>
      </c>
      <c r="E22" s="35"/>
      <c r="I22" s="50"/>
    </row>
    <row r="23" spans="1:9" ht="18" thickBot="1">
      <c r="A23" s="24" t="s">
        <v>20</v>
      </c>
      <c r="B23" s="25"/>
      <c r="C23" s="14">
        <f>(C20+C21+C22+C17+-(C17*D18))</f>
        <v>0</v>
      </c>
      <c r="D23" s="34">
        <f>C23*12</f>
        <v>0</v>
      </c>
      <c r="E23" s="35"/>
    </row>
    <row r="24" spans="1:9" ht="14.4" thickBot="1">
      <c r="C24" s="36"/>
    </row>
    <row r="25" spans="1:9" ht="14.4" thickBot="1">
      <c r="A25" s="69" t="s">
        <v>72</v>
      </c>
      <c r="B25" s="70"/>
      <c r="C25" s="72" t="s">
        <v>2</v>
      </c>
      <c r="D25" s="73" t="s">
        <v>3</v>
      </c>
    </row>
    <row r="26" spans="1:9" ht="14.4" thickBot="1">
      <c r="A26" s="23" t="s">
        <v>24</v>
      </c>
      <c r="C26" s="4">
        <f>D26/12</f>
        <v>0</v>
      </c>
      <c r="D26" s="1"/>
    </row>
    <row r="27" spans="1:9" ht="14.4" thickBot="1">
      <c r="A27" s="23" t="s">
        <v>25</v>
      </c>
      <c r="C27" s="4">
        <f t="shared" ref="C27:C34" si="1">D27/12</f>
        <v>0</v>
      </c>
      <c r="D27" s="1"/>
    </row>
    <row r="28" spans="1:9" ht="14.4" thickBot="1">
      <c r="A28" s="23" t="s">
        <v>26</v>
      </c>
      <c r="C28" s="4">
        <f t="shared" si="1"/>
        <v>0</v>
      </c>
      <c r="D28" s="1"/>
      <c r="I28" s="45"/>
    </row>
    <row r="29" spans="1:9" ht="14.4" thickBot="1">
      <c r="A29" s="23" t="s">
        <v>27</v>
      </c>
      <c r="C29" s="4">
        <f>D29/12</f>
        <v>0</v>
      </c>
      <c r="D29" s="1"/>
    </row>
    <row r="30" spans="1:9" ht="14.4" thickBot="1">
      <c r="A30" s="23" t="s">
        <v>28</v>
      </c>
      <c r="C30" s="4">
        <f t="shared" si="1"/>
        <v>0</v>
      </c>
      <c r="D30" s="1"/>
    </row>
    <row r="31" spans="1:9" ht="14.4" thickBot="1">
      <c r="A31" s="23" t="s">
        <v>29</v>
      </c>
      <c r="C31" s="4">
        <f t="shared" si="1"/>
        <v>0</v>
      </c>
      <c r="D31" s="1"/>
    </row>
    <row r="32" spans="1:9" ht="14.4" thickBot="1">
      <c r="A32" s="23" t="s">
        <v>30</v>
      </c>
      <c r="C32" s="4">
        <f t="shared" si="1"/>
        <v>0</v>
      </c>
      <c r="D32" s="1"/>
      <c r="I32" s="32"/>
    </row>
    <row r="33" spans="1:16" ht="14.4" thickBot="1">
      <c r="A33" s="23" t="s">
        <v>31</v>
      </c>
      <c r="C33" s="4">
        <f t="shared" si="1"/>
        <v>0</v>
      </c>
      <c r="D33" s="1"/>
    </row>
    <row r="34" spans="1:16" ht="14.4" thickBot="1">
      <c r="A34" s="23" t="s">
        <v>32</v>
      </c>
      <c r="C34" s="4">
        <f t="shared" si="1"/>
        <v>0</v>
      </c>
      <c r="D34" s="1"/>
    </row>
    <row r="35" spans="1:16" ht="14.4" thickBot="1">
      <c r="A35" s="23" t="s">
        <v>33</v>
      </c>
      <c r="B35" s="33"/>
      <c r="C35" s="8">
        <f>D35/12</f>
        <v>0</v>
      </c>
      <c r="D35" s="1"/>
    </row>
    <row r="36" spans="1:16" ht="14.4" thickBot="1">
      <c r="A36" s="23" t="s">
        <v>34</v>
      </c>
      <c r="B36" s="2">
        <v>7.0000000000000007E-2</v>
      </c>
      <c r="C36" s="8">
        <f>C17*B36</f>
        <v>0</v>
      </c>
      <c r="D36" s="31">
        <f>C17*B36*12</f>
        <v>0</v>
      </c>
    </row>
    <row r="37" spans="1:16" ht="14.4" thickBot="1">
      <c r="A37" s="23" t="s">
        <v>35</v>
      </c>
      <c r="C37" s="8"/>
      <c r="D37" s="29">
        <f>IF(E37="Applicable",(IF(C10&gt;61,2319.65,681+(27.29*C10))*12),0)</f>
        <v>0</v>
      </c>
      <c r="E37" s="3" t="s">
        <v>36</v>
      </c>
    </row>
    <row r="38" spans="1:16">
      <c r="A38" s="23" t="s">
        <v>37</v>
      </c>
      <c r="C38" s="4">
        <f>D38/12</f>
        <v>0</v>
      </c>
      <c r="D38" s="29">
        <f>D17*1%</f>
        <v>0</v>
      </c>
      <c r="E38" s="30"/>
    </row>
    <row r="39" spans="1:16" ht="14.4" thickBot="1">
      <c r="A39" s="24" t="s">
        <v>38</v>
      </c>
      <c r="B39" s="25"/>
      <c r="C39" s="74">
        <f>SUM(C26:C38)</f>
        <v>0</v>
      </c>
      <c r="D39" s="75">
        <f>C39*12</f>
        <v>0</v>
      </c>
    </row>
    <row r="40" spans="1:16" ht="14.4" thickBot="1">
      <c r="C40" s="4"/>
    </row>
    <row r="41" spans="1:16">
      <c r="A41" s="54" t="s">
        <v>39</v>
      </c>
      <c r="B41" s="26"/>
      <c r="C41" s="76">
        <f>C23-C39</f>
        <v>0</v>
      </c>
      <c r="D41" s="77">
        <f>C41*12</f>
        <v>0</v>
      </c>
    </row>
    <row r="42" spans="1:16" ht="14.4" thickBot="1">
      <c r="A42" s="66" t="s">
        <v>40</v>
      </c>
      <c r="B42" s="25"/>
      <c r="C42" s="25"/>
      <c r="D42" s="67" t="e">
        <f>C39/C23</f>
        <v>#DIV/0!</v>
      </c>
    </row>
    <row r="43" spans="1:16" ht="14.4" thickBot="1"/>
    <row r="44" spans="1:16" ht="14.4" thickBot="1">
      <c r="A44" s="69" t="s">
        <v>70</v>
      </c>
      <c r="B44" s="70"/>
      <c r="C44" s="70"/>
      <c r="D44" s="71"/>
    </row>
    <row r="45" spans="1:16" ht="14.4" thickBot="1">
      <c r="A45" s="23" t="s">
        <v>42</v>
      </c>
      <c r="C45" s="106">
        <v>0.03</v>
      </c>
      <c r="D45" s="21"/>
    </row>
    <row r="46" spans="1:16" ht="14.4" thickBot="1">
      <c r="A46" s="23" t="s">
        <v>43</v>
      </c>
      <c r="B46" s="28">
        <f>IF(C46&gt;=36,0.0075,IF(C46&gt;=31,0.005,IF(C46&gt;=26,0.0025,0)))</f>
        <v>0</v>
      </c>
      <c r="C46" s="20">
        <v>25</v>
      </c>
      <c r="D46" s="21" t="s">
        <v>44</v>
      </c>
    </row>
    <row r="47" spans="1:16" ht="14.4" thickBot="1">
      <c r="A47" s="24" t="s">
        <v>45</v>
      </c>
      <c r="B47" s="25"/>
      <c r="C47" s="15">
        <f>IFERROR(-PMT((C45/2+1)^(2/12)-1,C46*12, C14),0)</f>
        <v>0</v>
      </c>
      <c r="D47" s="22"/>
      <c r="P47" s="7" t="s">
        <v>41</v>
      </c>
    </row>
    <row r="48" spans="1:16" ht="14.4" thickBot="1">
      <c r="P48" s="7"/>
    </row>
    <row r="49" spans="1:16" ht="14.4" thickBot="1">
      <c r="A49" s="69" t="s">
        <v>71</v>
      </c>
      <c r="B49" s="78"/>
      <c r="C49" s="79"/>
      <c r="D49" s="80"/>
      <c r="P49" s="7"/>
    </row>
    <row r="50" spans="1:16" ht="14.4" thickBot="1">
      <c r="A50" s="23" t="s">
        <v>46</v>
      </c>
      <c r="C50" s="1"/>
      <c r="D50" s="27"/>
    </row>
    <row r="51" spans="1:16" ht="14.4" thickBot="1">
      <c r="A51" s="23" t="s">
        <v>47</v>
      </c>
      <c r="C51" s="4"/>
      <c r="D51" s="27"/>
    </row>
    <row r="52" spans="1:16" ht="14.4" thickBot="1">
      <c r="A52" s="23" t="s">
        <v>48</v>
      </c>
      <c r="C52" s="1"/>
      <c r="D52" s="21"/>
    </row>
    <row r="53" spans="1:16" ht="14.4" thickBot="1">
      <c r="A53" s="24" t="s">
        <v>49</v>
      </c>
      <c r="B53" s="25"/>
      <c r="C53" s="1">
        <v>0</v>
      </c>
      <c r="D53" s="22"/>
    </row>
    <row r="54" spans="1:16">
      <c r="A54" s="23"/>
    </row>
    <row r="56" spans="1:16">
      <c r="A56" s="59"/>
    </row>
    <row r="57" spans="1:16">
      <c r="C57" s="60"/>
    </row>
    <row r="58" spans="1:16">
      <c r="C58" s="61"/>
    </row>
    <row r="65" spans="13:13">
      <c r="M65" s="7" t="s">
        <v>50</v>
      </c>
    </row>
    <row r="66" spans="13:13">
      <c r="M66" s="7" t="s">
        <v>51</v>
      </c>
    </row>
    <row r="67" spans="13:13">
      <c r="M67" s="7" t="s">
        <v>52</v>
      </c>
    </row>
    <row r="68" spans="13:13">
      <c r="M68" s="7" t="s">
        <v>53</v>
      </c>
    </row>
    <row r="69" spans="13:13">
      <c r="M69" s="7" t="s">
        <v>54</v>
      </c>
    </row>
    <row r="70" spans="13:13">
      <c r="M70" s="7" t="s">
        <v>55</v>
      </c>
    </row>
    <row r="71" spans="13:13">
      <c r="M71" s="7" t="s">
        <v>56</v>
      </c>
    </row>
    <row r="72" spans="13:13">
      <c r="M72" s="7" t="s">
        <v>57</v>
      </c>
    </row>
    <row r="73" spans="13:13">
      <c r="M73" s="7" t="s">
        <v>58</v>
      </c>
    </row>
    <row r="74" spans="13:13">
      <c r="M74" s="7" t="s">
        <v>59</v>
      </c>
    </row>
    <row r="75" spans="13:13">
      <c r="M75" s="7" t="s">
        <v>60</v>
      </c>
    </row>
  </sheetData>
  <sheetProtection selectLockedCells="1"/>
  <mergeCells count="4">
    <mergeCell ref="B5:D6"/>
    <mergeCell ref="A5:A6"/>
    <mergeCell ref="A3:D3"/>
    <mergeCell ref="B1:I1"/>
  </mergeCells>
  <conditionalFormatting sqref="C41:D41">
    <cfRule type="cellIs" dxfId="9" priority="8" operator="greaterThan">
      <formula>0</formula>
    </cfRule>
    <cfRule type="cellIs" dxfId="8" priority="9" operator="lessThan">
      <formula>0</formula>
    </cfRule>
  </conditionalFormatting>
  <conditionalFormatting sqref="H9:I10">
    <cfRule type="cellIs" dxfId="7" priority="15" operator="lessThan">
      <formula>0</formula>
    </cfRule>
    <cfRule type="cellIs" dxfId="6" priority="19" operator="greaterThan">
      <formula>0</formula>
    </cfRule>
  </conditionalFormatting>
  <conditionalFormatting sqref="H10:I10 I5">
    <cfRule type="cellIs" dxfId="5" priority="16" operator="greaterThan">
      <formula>0</formula>
    </cfRule>
  </conditionalFormatting>
  <conditionalFormatting sqref="H10:I10">
    <cfRule type="cellIs" dxfId="4" priority="13" operator="greaterThan">
      <formula>0</formula>
    </cfRule>
    <cfRule type="cellIs" dxfId="3" priority="14" operator="greaterThan">
      <formula>0</formula>
    </cfRule>
  </conditionalFormatting>
  <conditionalFormatting sqref="I16">
    <cfRule type="cellIs" dxfId="2" priority="5" operator="equal">
      <formula>1.25</formula>
    </cfRule>
    <cfRule type="cellIs" dxfId="1" priority="6" operator="greaterThan">
      <formula>1.25</formula>
    </cfRule>
    <cfRule type="cellIs" dxfId="0" priority="7" operator="lessThan">
      <formula>1.25</formula>
    </cfRule>
  </conditionalFormatting>
  <dataValidations disablePrompts="1" count="3">
    <dataValidation type="list" allowBlank="1" showInputMessage="1" showErrorMessage="1" sqref="C64" xr:uid="{940C2B9E-CAC1-46BC-A07D-1513A5F8D8BC}">
      <formula1>$M$72:$M$75</formula1>
    </dataValidation>
    <dataValidation type="list" allowBlank="1" showInputMessage="1" showErrorMessage="1" sqref="C63" xr:uid="{CE58390C-86DA-4B93-952D-AF4D7D14805D}">
      <formula1>$M$65:$M$71</formula1>
    </dataValidation>
    <dataValidation type="list" allowBlank="1" showInputMessage="1" showErrorMessage="1" sqref="E37" xr:uid="{15AE84A2-B662-4753-9A9F-7A1CCEAD9305}">
      <formula1>$P$47:$P$47</formula1>
    </dataValidation>
  </dataValidations>
  <pageMargins left="0.7" right="0.7" top="0.75" bottom="0.75" header="0.3" footer="0.3"/>
  <pageSetup paperSize="13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B1C0D-BA57-4376-956C-C3EF4F30A795}">
  <sheetPr codeName="Sheet2"/>
  <dimension ref="A1:H496"/>
  <sheetViews>
    <sheetView workbookViewId="0">
      <selection activeCell="B21" sqref="B21"/>
    </sheetView>
  </sheetViews>
  <sheetFormatPr defaultColWidth="9" defaultRowHeight="13.8"/>
  <cols>
    <col min="1" max="1" width="39.69921875" customWidth="1"/>
    <col min="2" max="2" width="18.69921875" customWidth="1"/>
    <col min="3" max="3" width="7.296875" customWidth="1"/>
    <col min="4" max="4" width="16.3984375" customWidth="1"/>
    <col min="5" max="5" width="21.3984375" customWidth="1"/>
    <col min="6" max="6" width="10" style="36" customWidth="1"/>
    <col min="7" max="7" width="16.69921875" customWidth="1"/>
    <col min="8" max="8" width="14" customWidth="1"/>
    <col min="9" max="9" width="13.8984375" customWidth="1"/>
    <col min="10" max="10" width="14" customWidth="1"/>
    <col min="11" max="11" width="14.296875" customWidth="1"/>
  </cols>
  <sheetData>
    <row r="1" spans="1:8" ht="22.8">
      <c r="A1" s="68"/>
    </row>
    <row r="2" spans="1:8" ht="13.8" customHeight="1">
      <c r="A2" s="119" t="s">
        <v>77</v>
      </c>
      <c r="B2" s="120"/>
      <c r="D2" s="123" t="s">
        <v>88</v>
      </c>
      <c r="E2" s="123"/>
      <c r="F2" s="123"/>
      <c r="G2" s="123"/>
      <c r="H2" s="123"/>
    </row>
    <row r="3" spans="1:8">
      <c r="A3" s="121"/>
      <c r="B3" s="122"/>
      <c r="D3" s="123"/>
      <c r="E3" s="123"/>
      <c r="F3" s="123"/>
      <c r="G3" s="123"/>
      <c r="H3" s="123"/>
    </row>
    <row r="4" spans="1:8">
      <c r="A4" s="85" t="s">
        <v>78</v>
      </c>
      <c r="B4" s="86"/>
      <c r="D4" s="91" t="s">
        <v>61</v>
      </c>
      <c r="E4" s="92" t="s">
        <v>62</v>
      </c>
      <c r="F4" s="93" t="s">
        <v>63</v>
      </c>
      <c r="G4" s="93" t="s">
        <v>64</v>
      </c>
      <c r="H4" s="93" t="s">
        <v>65</v>
      </c>
    </row>
    <row r="5" spans="1:8">
      <c r="A5" s="87" t="s">
        <v>79</v>
      </c>
      <c r="B5" s="88">
        <f>'The Multi-Family Analyzer™'!C14</f>
        <v>0</v>
      </c>
      <c r="D5" s="94">
        <v>0</v>
      </c>
      <c r="E5" s="95"/>
      <c r="F5" s="87"/>
      <c r="G5" s="87"/>
      <c r="H5" s="96">
        <f>B5</f>
        <v>0</v>
      </c>
    </row>
    <row r="6" spans="1:8">
      <c r="A6" s="87" t="s">
        <v>80</v>
      </c>
      <c r="B6" s="89">
        <f>'The Multi-Family Analyzer™'!C45</f>
        <v>0.03</v>
      </c>
      <c r="D6" s="97">
        <v>1</v>
      </c>
      <c r="E6" s="98">
        <f t="shared" ref="E6:E17" si="0">PMT(B$12,B$7*B$8,-B$5)</f>
        <v>0</v>
      </c>
      <c r="F6" s="98">
        <f t="shared" ref="F6:F17" si="1">IPMT(B$12,D6,B$7*B$8,-B$5)</f>
        <v>0</v>
      </c>
      <c r="G6" s="98">
        <f t="shared" ref="G6:G17" si="2">PPMT(B$12,D6,B$7*B$8,-B$5)</f>
        <v>0</v>
      </c>
      <c r="H6" s="99">
        <f t="shared" ref="H6:H17" si="3">H5-G6</f>
        <v>0</v>
      </c>
    </row>
    <row r="7" spans="1:8">
      <c r="A7" s="87" t="s">
        <v>81</v>
      </c>
      <c r="B7" s="87">
        <f>'The Multi-Family Analyzer™'!C46</f>
        <v>25</v>
      </c>
      <c r="D7" s="100">
        <v>2</v>
      </c>
      <c r="E7" s="98">
        <f t="shared" si="0"/>
        <v>0</v>
      </c>
      <c r="F7" s="98">
        <f t="shared" si="1"/>
        <v>0</v>
      </c>
      <c r="G7" s="98">
        <f t="shared" si="2"/>
        <v>0</v>
      </c>
      <c r="H7" s="99">
        <f t="shared" si="3"/>
        <v>0</v>
      </c>
    </row>
    <row r="8" spans="1:8">
      <c r="A8" s="87" t="s">
        <v>82</v>
      </c>
      <c r="B8" s="87">
        <v>12</v>
      </c>
      <c r="D8" s="100">
        <v>3</v>
      </c>
      <c r="E8" s="98">
        <f t="shared" si="0"/>
        <v>0</v>
      </c>
      <c r="F8" s="98">
        <f t="shared" si="1"/>
        <v>0</v>
      </c>
      <c r="G8" s="98">
        <f t="shared" si="2"/>
        <v>0</v>
      </c>
      <c r="H8" s="99">
        <f t="shared" si="3"/>
        <v>0</v>
      </c>
    </row>
    <row r="9" spans="1:8">
      <c r="A9" s="87" t="s">
        <v>83</v>
      </c>
      <c r="B9" s="87">
        <v>2</v>
      </c>
      <c r="D9" s="100">
        <v>4</v>
      </c>
      <c r="E9" s="98">
        <f t="shared" si="0"/>
        <v>0</v>
      </c>
      <c r="F9" s="98">
        <f t="shared" si="1"/>
        <v>0</v>
      </c>
      <c r="G9" s="98">
        <f t="shared" si="2"/>
        <v>0</v>
      </c>
      <c r="H9" s="99">
        <f t="shared" si="3"/>
        <v>0</v>
      </c>
    </row>
    <row r="10" spans="1:8">
      <c r="A10" s="87" t="s">
        <v>84</v>
      </c>
      <c r="B10" s="87">
        <v>12</v>
      </c>
      <c r="D10" s="100">
        <v>5</v>
      </c>
      <c r="E10" s="98">
        <f t="shared" si="0"/>
        <v>0</v>
      </c>
      <c r="F10" s="98">
        <f t="shared" si="1"/>
        <v>0</v>
      </c>
      <c r="G10" s="98">
        <f t="shared" si="2"/>
        <v>0</v>
      </c>
      <c r="H10" s="99">
        <f t="shared" si="3"/>
        <v>0</v>
      </c>
    </row>
    <row r="11" spans="1:8">
      <c r="A11" s="87" t="s">
        <v>85</v>
      </c>
      <c r="B11" s="87">
        <f>SUM(B7*B8)</f>
        <v>300</v>
      </c>
      <c r="D11" s="100">
        <v>6</v>
      </c>
      <c r="E11" s="98">
        <f t="shared" si="0"/>
        <v>0</v>
      </c>
      <c r="F11" s="98">
        <f t="shared" si="1"/>
        <v>0</v>
      </c>
      <c r="G11" s="98">
        <f t="shared" si="2"/>
        <v>0</v>
      </c>
      <c r="H11" s="99">
        <f t="shared" si="3"/>
        <v>0</v>
      </c>
    </row>
    <row r="12" spans="1:8">
      <c r="A12" s="87" t="s">
        <v>86</v>
      </c>
      <c r="B12" s="87">
        <f>(1+B6/B9)^(B9/B8)-1</f>
        <v>2.4845167246487776E-3</v>
      </c>
      <c r="D12" s="100">
        <v>7</v>
      </c>
      <c r="E12" s="98">
        <f t="shared" si="0"/>
        <v>0</v>
      </c>
      <c r="F12" s="98">
        <f t="shared" si="1"/>
        <v>0</v>
      </c>
      <c r="G12" s="98">
        <f t="shared" si="2"/>
        <v>0</v>
      </c>
      <c r="H12" s="99">
        <f t="shared" si="3"/>
        <v>0</v>
      </c>
    </row>
    <row r="13" spans="1:8" ht="22.8">
      <c r="A13" s="68"/>
      <c r="D13" s="100">
        <v>8</v>
      </c>
      <c r="E13" s="98">
        <f t="shared" si="0"/>
        <v>0</v>
      </c>
      <c r="F13" s="98">
        <f t="shared" si="1"/>
        <v>0</v>
      </c>
      <c r="G13" s="98">
        <f t="shared" si="2"/>
        <v>0</v>
      </c>
      <c r="H13" s="99">
        <f t="shared" si="3"/>
        <v>0</v>
      </c>
    </row>
    <row r="14" spans="1:8" ht="22.8">
      <c r="A14" s="68"/>
      <c r="D14" s="100">
        <v>9</v>
      </c>
      <c r="E14" s="98">
        <f t="shared" si="0"/>
        <v>0</v>
      </c>
      <c r="F14" s="98">
        <f t="shared" si="1"/>
        <v>0</v>
      </c>
      <c r="G14" s="98">
        <f t="shared" si="2"/>
        <v>0</v>
      </c>
      <c r="H14" s="99">
        <f t="shared" si="3"/>
        <v>0</v>
      </c>
    </row>
    <row r="15" spans="1:8">
      <c r="A15" s="104"/>
      <c r="B15" s="104"/>
      <c r="C15" s="104"/>
      <c r="D15" s="100">
        <v>10</v>
      </c>
      <c r="E15" s="98">
        <f t="shared" si="0"/>
        <v>0</v>
      </c>
      <c r="F15" s="98">
        <f t="shared" si="1"/>
        <v>0</v>
      </c>
      <c r="G15" s="98">
        <f t="shared" si="2"/>
        <v>0</v>
      </c>
      <c r="H15" s="99">
        <f t="shared" si="3"/>
        <v>0</v>
      </c>
    </row>
    <row r="16" spans="1:8">
      <c r="D16" s="100">
        <v>11</v>
      </c>
      <c r="E16" s="98">
        <f t="shared" si="0"/>
        <v>0</v>
      </c>
      <c r="F16" s="98">
        <f t="shared" si="1"/>
        <v>0</v>
      </c>
      <c r="G16" s="98">
        <f t="shared" si="2"/>
        <v>0</v>
      </c>
      <c r="H16" s="99">
        <f t="shared" si="3"/>
        <v>0</v>
      </c>
    </row>
    <row r="17" spans="2:8">
      <c r="B17" s="105"/>
      <c r="C17" s="105"/>
      <c r="D17" s="100">
        <v>12</v>
      </c>
      <c r="E17" s="98">
        <f t="shared" si="0"/>
        <v>0</v>
      </c>
      <c r="F17" s="98">
        <f t="shared" si="1"/>
        <v>0</v>
      </c>
      <c r="G17" s="98">
        <f t="shared" si="2"/>
        <v>0</v>
      </c>
      <c r="H17" s="99">
        <f t="shared" si="3"/>
        <v>0</v>
      </c>
    </row>
    <row r="18" spans="2:8">
      <c r="B18" s="105"/>
      <c r="C18" s="105"/>
      <c r="D18" s="90"/>
      <c r="E18" s="87"/>
      <c r="F18" s="87"/>
      <c r="G18" s="87"/>
      <c r="H18" s="87"/>
    </row>
    <row r="19" spans="2:8" ht="27.6">
      <c r="B19" s="105"/>
      <c r="C19" s="105"/>
      <c r="D19" s="101" t="s">
        <v>87</v>
      </c>
      <c r="E19" s="102"/>
      <c r="F19" s="103">
        <f>SUM(F6:F17)</f>
        <v>0</v>
      </c>
      <c r="G19" s="103">
        <f>SUM(G6:G17)</f>
        <v>0</v>
      </c>
      <c r="H19" s="102"/>
    </row>
    <row r="20" spans="2:8">
      <c r="B20" s="105"/>
      <c r="C20" s="105"/>
      <c r="D20" s="105"/>
      <c r="E20" s="45"/>
    </row>
    <row r="21" spans="2:8">
      <c r="B21" s="105"/>
      <c r="C21" s="105"/>
      <c r="D21" s="105"/>
      <c r="E21" s="45"/>
    </row>
    <row r="22" spans="2:8">
      <c r="B22" s="105"/>
      <c r="C22" s="105"/>
      <c r="D22" s="105"/>
      <c r="E22" s="45"/>
    </row>
    <row r="23" spans="2:8">
      <c r="B23" s="105"/>
      <c r="C23" s="105"/>
      <c r="D23" s="105"/>
      <c r="E23" s="45"/>
    </row>
    <row r="24" spans="2:8">
      <c r="B24" s="105"/>
      <c r="C24" s="105"/>
      <c r="D24" s="105"/>
      <c r="E24" s="45"/>
    </row>
    <row r="25" spans="2:8">
      <c r="B25" s="105"/>
      <c r="C25" s="105"/>
      <c r="D25" s="105"/>
      <c r="E25" s="45"/>
    </row>
    <row r="26" spans="2:8">
      <c r="B26" s="105"/>
      <c r="C26" s="105"/>
      <c r="D26" s="105"/>
      <c r="E26" s="45"/>
    </row>
    <row r="27" spans="2:8">
      <c r="B27" s="105"/>
      <c r="C27" s="105"/>
      <c r="D27" s="105"/>
      <c r="E27" s="45"/>
    </row>
    <row r="28" spans="2:8">
      <c r="B28" s="105"/>
      <c r="C28" s="105"/>
      <c r="D28" s="105"/>
      <c r="E28" s="45"/>
    </row>
    <row r="29" spans="2:8">
      <c r="B29" s="105"/>
      <c r="C29" s="105"/>
      <c r="D29" s="105"/>
      <c r="E29" s="45"/>
    </row>
    <row r="30" spans="2:8">
      <c r="B30" s="105"/>
      <c r="C30" s="105"/>
      <c r="D30" s="105"/>
      <c r="E30" s="45"/>
    </row>
    <row r="31" spans="2:8">
      <c r="B31" s="105"/>
      <c r="C31" s="105"/>
      <c r="D31" s="105"/>
      <c r="E31" s="45"/>
    </row>
    <row r="32" spans="2:8">
      <c r="B32" s="105"/>
      <c r="C32" s="105"/>
      <c r="D32" s="105"/>
      <c r="E32" s="45"/>
    </row>
    <row r="33" spans="2:5">
      <c r="B33" s="105"/>
      <c r="C33" s="105"/>
      <c r="D33" s="105"/>
      <c r="E33" s="45"/>
    </row>
    <row r="34" spans="2:5">
      <c r="B34" s="105"/>
      <c r="C34" s="105"/>
      <c r="D34" s="105"/>
      <c r="E34" s="45"/>
    </row>
    <row r="35" spans="2:5">
      <c r="B35" s="105"/>
      <c r="C35" s="105"/>
      <c r="D35" s="105"/>
      <c r="E35" s="45"/>
    </row>
    <row r="36" spans="2:5">
      <c r="B36" s="105"/>
      <c r="C36" s="105"/>
      <c r="D36" s="105"/>
      <c r="E36" s="45"/>
    </row>
    <row r="37" spans="2:5">
      <c r="B37" s="105"/>
      <c r="C37" s="105"/>
      <c r="D37" s="105"/>
      <c r="E37" s="45"/>
    </row>
    <row r="38" spans="2:5">
      <c r="B38" s="105"/>
      <c r="C38" s="105"/>
      <c r="D38" s="105"/>
      <c r="E38" s="45"/>
    </row>
    <row r="39" spans="2:5">
      <c r="B39" s="105"/>
      <c r="C39" s="105"/>
      <c r="D39" s="105"/>
      <c r="E39" s="45"/>
    </row>
    <row r="40" spans="2:5">
      <c r="B40" s="105"/>
      <c r="C40" s="105"/>
      <c r="D40" s="105"/>
      <c r="E40" s="45"/>
    </row>
    <row r="41" spans="2:5">
      <c r="B41" s="105"/>
      <c r="C41" s="105"/>
      <c r="D41" s="105"/>
      <c r="E41" s="45"/>
    </row>
    <row r="42" spans="2:5">
      <c r="B42" s="105"/>
      <c r="C42" s="105"/>
      <c r="D42" s="105"/>
      <c r="E42" s="45"/>
    </row>
    <row r="43" spans="2:5">
      <c r="B43" s="105"/>
      <c r="C43" s="105"/>
      <c r="D43" s="105"/>
      <c r="E43" s="45"/>
    </row>
    <row r="44" spans="2:5">
      <c r="B44" s="105"/>
      <c r="C44" s="105"/>
      <c r="D44" s="105"/>
      <c r="E44" s="45"/>
    </row>
    <row r="45" spans="2:5">
      <c r="B45" s="105"/>
      <c r="C45" s="105"/>
      <c r="D45" s="105"/>
      <c r="E45" s="45"/>
    </row>
    <row r="46" spans="2:5">
      <c r="B46" s="105"/>
      <c r="C46" s="105"/>
      <c r="D46" s="105"/>
      <c r="E46" s="45"/>
    </row>
    <row r="47" spans="2:5">
      <c r="B47" s="105"/>
      <c r="C47" s="105"/>
      <c r="D47" s="105"/>
      <c r="E47" s="45"/>
    </row>
    <row r="48" spans="2:5">
      <c r="B48" s="105"/>
      <c r="C48" s="105"/>
      <c r="D48" s="105"/>
      <c r="E48" s="45"/>
    </row>
    <row r="49" spans="2:5">
      <c r="B49" s="105"/>
      <c r="C49" s="105"/>
      <c r="D49" s="105"/>
      <c r="E49" s="45"/>
    </row>
    <row r="50" spans="2:5">
      <c r="B50" s="105"/>
      <c r="C50" s="105"/>
      <c r="D50" s="105"/>
      <c r="E50" s="45"/>
    </row>
    <row r="51" spans="2:5">
      <c r="B51" s="105"/>
      <c r="C51" s="105"/>
      <c r="D51" s="105"/>
      <c r="E51" s="45"/>
    </row>
    <row r="52" spans="2:5">
      <c r="B52" s="105"/>
      <c r="C52" s="105"/>
      <c r="D52" s="105"/>
      <c r="E52" s="45"/>
    </row>
    <row r="53" spans="2:5">
      <c r="B53" s="105"/>
      <c r="C53" s="105"/>
      <c r="D53" s="105"/>
      <c r="E53" s="45"/>
    </row>
    <row r="54" spans="2:5">
      <c r="B54" s="105"/>
      <c r="C54" s="105"/>
      <c r="D54" s="105"/>
      <c r="E54" s="45"/>
    </row>
    <row r="55" spans="2:5">
      <c r="B55" s="105"/>
      <c r="C55" s="105"/>
      <c r="D55" s="105"/>
      <c r="E55" s="45"/>
    </row>
    <row r="56" spans="2:5">
      <c r="B56" s="105"/>
      <c r="C56" s="105"/>
      <c r="D56" s="105"/>
      <c r="E56" s="45"/>
    </row>
    <row r="57" spans="2:5">
      <c r="B57" s="105"/>
      <c r="C57" s="105"/>
      <c r="D57" s="105"/>
      <c r="E57" s="45"/>
    </row>
    <row r="58" spans="2:5">
      <c r="B58" s="105"/>
      <c r="C58" s="105"/>
      <c r="D58" s="105"/>
      <c r="E58" s="45"/>
    </row>
    <row r="59" spans="2:5">
      <c r="B59" s="105"/>
      <c r="C59" s="105"/>
      <c r="D59" s="105"/>
      <c r="E59" s="45"/>
    </row>
    <row r="60" spans="2:5">
      <c r="B60" s="105"/>
      <c r="C60" s="105"/>
      <c r="D60" s="105"/>
      <c r="E60" s="45"/>
    </row>
    <row r="61" spans="2:5">
      <c r="B61" s="105"/>
      <c r="C61" s="105"/>
      <c r="D61" s="105"/>
      <c r="E61" s="45"/>
    </row>
    <row r="62" spans="2:5">
      <c r="B62" s="105"/>
      <c r="C62" s="105"/>
      <c r="D62" s="105"/>
      <c r="E62" s="45"/>
    </row>
    <row r="63" spans="2:5">
      <c r="B63" s="105"/>
      <c r="C63" s="105"/>
      <c r="D63" s="105"/>
      <c r="E63" s="45"/>
    </row>
    <row r="64" spans="2:5">
      <c r="B64" s="105"/>
      <c r="C64" s="105"/>
      <c r="D64" s="105"/>
      <c r="E64" s="45"/>
    </row>
    <row r="65" spans="2:5">
      <c r="B65" s="105"/>
      <c r="C65" s="105"/>
      <c r="D65" s="105"/>
      <c r="E65" s="45"/>
    </row>
    <row r="66" spans="2:5">
      <c r="B66" s="105"/>
      <c r="C66" s="105"/>
      <c r="D66" s="105"/>
      <c r="E66" s="45"/>
    </row>
    <row r="67" spans="2:5">
      <c r="B67" s="105"/>
      <c r="C67" s="105"/>
      <c r="D67" s="105"/>
      <c r="E67" s="45"/>
    </row>
    <row r="68" spans="2:5">
      <c r="B68" s="105"/>
      <c r="C68" s="105"/>
      <c r="D68" s="105"/>
      <c r="E68" s="45"/>
    </row>
    <row r="69" spans="2:5">
      <c r="B69" s="105"/>
      <c r="C69" s="105"/>
      <c r="D69" s="105"/>
      <c r="E69" s="45"/>
    </row>
    <row r="70" spans="2:5">
      <c r="B70" s="105"/>
      <c r="C70" s="105"/>
      <c r="D70" s="105"/>
      <c r="E70" s="45"/>
    </row>
    <row r="71" spans="2:5">
      <c r="B71" s="105"/>
      <c r="C71" s="105"/>
      <c r="D71" s="105"/>
      <c r="E71" s="45"/>
    </row>
    <row r="72" spans="2:5">
      <c r="B72" s="105"/>
      <c r="C72" s="105"/>
      <c r="D72" s="105"/>
      <c r="E72" s="45"/>
    </row>
    <row r="73" spans="2:5">
      <c r="B73" s="105"/>
      <c r="C73" s="105"/>
      <c r="D73" s="105"/>
      <c r="E73" s="45"/>
    </row>
    <row r="74" spans="2:5">
      <c r="B74" s="105"/>
      <c r="C74" s="105"/>
      <c r="D74" s="105"/>
      <c r="E74" s="45"/>
    </row>
    <row r="75" spans="2:5">
      <c r="B75" s="105"/>
      <c r="C75" s="105"/>
      <c r="D75" s="105"/>
      <c r="E75" s="45"/>
    </row>
    <row r="76" spans="2:5">
      <c r="B76" s="105"/>
      <c r="C76" s="105"/>
      <c r="D76" s="105"/>
      <c r="E76" s="45"/>
    </row>
    <row r="77" spans="2:5">
      <c r="B77" s="105"/>
      <c r="C77" s="105"/>
      <c r="D77" s="105"/>
      <c r="E77" s="45"/>
    </row>
    <row r="78" spans="2:5">
      <c r="B78" s="105"/>
      <c r="C78" s="105"/>
      <c r="D78" s="105"/>
      <c r="E78" s="45"/>
    </row>
    <row r="79" spans="2:5">
      <c r="B79" s="105"/>
      <c r="C79" s="105"/>
      <c r="D79" s="105"/>
      <c r="E79" s="45"/>
    </row>
    <row r="80" spans="2:5">
      <c r="B80" s="105"/>
      <c r="C80" s="105"/>
      <c r="D80" s="105"/>
      <c r="E80" s="45"/>
    </row>
    <row r="81" spans="2:5">
      <c r="B81" s="105"/>
      <c r="C81" s="105"/>
      <c r="D81" s="105"/>
      <c r="E81" s="45"/>
    </row>
    <row r="82" spans="2:5">
      <c r="B82" s="105"/>
      <c r="C82" s="105"/>
      <c r="D82" s="105"/>
      <c r="E82" s="45"/>
    </row>
    <row r="83" spans="2:5">
      <c r="B83" s="105"/>
      <c r="C83" s="105"/>
      <c r="D83" s="105"/>
      <c r="E83" s="45"/>
    </row>
    <row r="84" spans="2:5">
      <c r="B84" s="105"/>
      <c r="C84" s="105"/>
      <c r="D84" s="105"/>
      <c r="E84" s="45"/>
    </row>
    <row r="85" spans="2:5">
      <c r="B85" s="105"/>
      <c r="C85" s="105"/>
      <c r="D85" s="105"/>
      <c r="E85" s="45"/>
    </row>
    <row r="86" spans="2:5">
      <c r="B86" s="105"/>
      <c r="C86" s="105"/>
      <c r="D86" s="105"/>
      <c r="E86" s="45"/>
    </row>
    <row r="87" spans="2:5">
      <c r="B87" s="105"/>
      <c r="C87" s="105"/>
      <c r="D87" s="105"/>
      <c r="E87" s="45"/>
    </row>
    <row r="88" spans="2:5">
      <c r="B88" s="105"/>
      <c r="C88" s="105"/>
      <c r="D88" s="105"/>
      <c r="E88" s="45"/>
    </row>
    <row r="89" spans="2:5">
      <c r="B89" s="105"/>
      <c r="C89" s="105"/>
      <c r="D89" s="105"/>
      <c r="E89" s="45"/>
    </row>
    <row r="90" spans="2:5">
      <c r="B90" s="105"/>
      <c r="C90" s="105"/>
      <c r="D90" s="105"/>
      <c r="E90" s="45"/>
    </row>
    <row r="91" spans="2:5">
      <c r="B91" s="105"/>
      <c r="C91" s="105"/>
      <c r="D91" s="105"/>
      <c r="E91" s="45"/>
    </row>
    <row r="92" spans="2:5">
      <c r="B92" s="105"/>
      <c r="C92" s="105"/>
      <c r="D92" s="105"/>
      <c r="E92" s="45"/>
    </row>
    <row r="93" spans="2:5">
      <c r="B93" s="105"/>
      <c r="C93" s="105"/>
      <c r="D93" s="105"/>
      <c r="E93" s="45"/>
    </row>
    <row r="94" spans="2:5">
      <c r="B94" s="105"/>
      <c r="C94" s="105"/>
      <c r="D94" s="105"/>
      <c r="E94" s="45"/>
    </row>
    <row r="95" spans="2:5">
      <c r="B95" s="105"/>
      <c r="C95" s="105"/>
      <c r="D95" s="105"/>
      <c r="E95" s="45"/>
    </row>
    <row r="96" spans="2:5">
      <c r="B96" s="105"/>
      <c r="C96" s="105"/>
      <c r="D96" s="105"/>
      <c r="E96" s="45"/>
    </row>
    <row r="97" spans="2:5">
      <c r="B97" s="105"/>
      <c r="C97" s="105"/>
      <c r="D97" s="105"/>
      <c r="E97" s="45"/>
    </row>
    <row r="98" spans="2:5">
      <c r="B98" s="105"/>
      <c r="C98" s="105"/>
      <c r="D98" s="105"/>
      <c r="E98" s="45"/>
    </row>
    <row r="99" spans="2:5">
      <c r="B99" s="105"/>
      <c r="C99" s="105"/>
      <c r="D99" s="105"/>
      <c r="E99" s="45"/>
    </row>
    <row r="100" spans="2:5">
      <c r="B100" s="105"/>
      <c r="C100" s="105"/>
      <c r="D100" s="105"/>
      <c r="E100" s="45"/>
    </row>
    <row r="101" spans="2:5">
      <c r="B101" s="105"/>
      <c r="C101" s="105"/>
      <c r="D101" s="105"/>
      <c r="E101" s="45"/>
    </row>
    <row r="102" spans="2:5">
      <c r="B102" s="105"/>
      <c r="C102" s="105"/>
      <c r="D102" s="105"/>
      <c r="E102" s="45"/>
    </row>
    <row r="103" spans="2:5">
      <c r="B103" s="105"/>
      <c r="C103" s="105"/>
      <c r="D103" s="105"/>
      <c r="E103" s="45"/>
    </row>
    <row r="104" spans="2:5">
      <c r="B104" s="105"/>
      <c r="C104" s="105"/>
      <c r="D104" s="105"/>
      <c r="E104" s="45"/>
    </row>
    <row r="105" spans="2:5">
      <c r="B105" s="105"/>
      <c r="C105" s="105"/>
      <c r="D105" s="105"/>
      <c r="E105" s="45"/>
    </row>
    <row r="106" spans="2:5">
      <c r="B106" s="105"/>
      <c r="C106" s="105"/>
      <c r="D106" s="105"/>
      <c r="E106" s="45"/>
    </row>
    <row r="107" spans="2:5">
      <c r="B107" s="105"/>
      <c r="C107" s="105"/>
      <c r="D107" s="105"/>
      <c r="E107" s="45"/>
    </row>
    <row r="108" spans="2:5">
      <c r="B108" s="105"/>
      <c r="C108" s="105"/>
      <c r="D108" s="105"/>
      <c r="E108" s="45"/>
    </row>
    <row r="109" spans="2:5">
      <c r="B109" s="105"/>
      <c r="C109" s="105"/>
      <c r="D109" s="105"/>
      <c r="E109" s="45"/>
    </row>
    <row r="110" spans="2:5">
      <c r="B110" s="105"/>
      <c r="C110" s="105"/>
      <c r="D110" s="105"/>
      <c r="E110" s="45"/>
    </row>
    <row r="111" spans="2:5">
      <c r="B111" s="105"/>
      <c r="C111" s="105"/>
      <c r="D111" s="105"/>
      <c r="E111" s="45"/>
    </row>
    <row r="112" spans="2:5">
      <c r="B112" s="105"/>
      <c r="C112" s="105"/>
      <c r="D112" s="105"/>
      <c r="E112" s="45"/>
    </row>
    <row r="113" spans="2:5">
      <c r="B113" s="105"/>
      <c r="C113" s="105"/>
      <c r="D113" s="105"/>
      <c r="E113" s="45"/>
    </row>
    <row r="114" spans="2:5">
      <c r="B114" s="105"/>
      <c r="C114" s="105"/>
      <c r="D114" s="105"/>
      <c r="E114" s="45"/>
    </row>
    <row r="115" spans="2:5">
      <c r="B115" s="105"/>
      <c r="C115" s="105"/>
      <c r="D115" s="105"/>
      <c r="E115" s="45"/>
    </row>
    <row r="116" spans="2:5">
      <c r="B116" s="105"/>
      <c r="C116" s="105"/>
      <c r="D116" s="105"/>
      <c r="E116" s="45"/>
    </row>
    <row r="117" spans="2:5">
      <c r="B117" s="105"/>
      <c r="C117" s="105"/>
      <c r="D117" s="105"/>
      <c r="E117" s="45"/>
    </row>
    <row r="118" spans="2:5">
      <c r="B118" s="105"/>
      <c r="C118" s="105"/>
      <c r="D118" s="105"/>
      <c r="E118" s="45"/>
    </row>
    <row r="119" spans="2:5">
      <c r="B119" s="105"/>
      <c r="C119" s="105"/>
      <c r="D119" s="105"/>
      <c r="E119" s="45"/>
    </row>
    <row r="120" spans="2:5">
      <c r="B120" s="105"/>
      <c r="C120" s="105"/>
      <c r="D120" s="105"/>
      <c r="E120" s="45"/>
    </row>
    <row r="121" spans="2:5">
      <c r="B121" s="105"/>
      <c r="C121" s="105"/>
      <c r="D121" s="105"/>
      <c r="E121" s="45"/>
    </row>
    <row r="122" spans="2:5">
      <c r="B122" s="105"/>
      <c r="C122" s="105"/>
      <c r="D122" s="105"/>
      <c r="E122" s="45"/>
    </row>
    <row r="123" spans="2:5">
      <c r="B123" s="105"/>
      <c r="C123" s="105"/>
      <c r="D123" s="105"/>
      <c r="E123" s="45"/>
    </row>
    <row r="124" spans="2:5">
      <c r="B124" s="105"/>
      <c r="C124" s="105"/>
      <c r="D124" s="105"/>
      <c r="E124" s="45"/>
    </row>
    <row r="125" spans="2:5">
      <c r="B125" s="105"/>
      <c r="C125" s="105"/>
      <c r="D125" s="105"/>
      <c r="E125" s="45"/>
    </row>
    <row r="126" spans="2:5">
      <c r="B126" s="105"/>
      <c r="C126" s="105"/>
      <c r="D126" s="105"/>
      <c r="E126" s="45"/>
    </row>
    <row r="127" spans="2:5">
      <c r="B127" s="105"/>
      <c r="C127" s="105"/>
      <c r="D127" s="105"/>
      <c r="E127" s="45"/>
    </row>
    <row r="128" spans="2:5">
      <c r="B128" s="105"/>
      <c r="C128" s="105"/>
      <c r="D128" s="105"/>
      <c r="E128" s="45"/>
    </row>
    <row r="129" spans="2:5">
      <c r="B129" s="105"/>
      <c r="C129" s="105"/>
      <c r="D129" s="105"/>
      <c r="E129" s="45"/>
    </row>
    <row r="130" spans="2:5">
      <c r="B130" s="105"/>
      <c r="C130" s="105"/>
      <c r="D130" s="105"/>
      <c r="E130" s="45"/>
    </row>
    <row r="131" spans="2:5">
      <c r="B131" s="105"/>
      <c r="C131" s="105"/>
      <c r="D131" s="105"/>
      <c r="E131" s="45"/>
    </row>
    <row r="132" spans="2:5">
      <c r="B132" s="105"/>
      <c r="C132" s="105"/>
      <c r="D132" s="105"/>
      <c r="E132" s="45"/>
    </row>
    <row r="133" spans="2:5">
      <c r="B133" s="105"/>
      <c r="C133" s="105"/>
      <c r="D133" s="105"/>
      <c r="E133" s="45"/>
    </row>
    <row r="134" spans="2:5">
      <c r="B134" s="105"/>
      <c r="C134" s="105"/>
      <c r="D134" s="105"/>
      <c r="E134" s="45"/>
    </row>
    <row r="135" spans="2:5">
      <c r="B135" s="105"/>
      <c r="C135" s="105"/>
      <c r="D135" s="105"/>
      <c r="E135" s="45"/>
    </row>
    <row r="136" spans="2:5">
      <c r="B136" s="105"/>
      <c r="C136" s="105"/>
      <c r="D136" s="105"/>
      <c r="E136" s="45"/>
    </row>
    <row r="137" spans="2:5">
      <c r="B137" s="105"/>
      <c r="C137" s="105"/>
      <c r="D137" s="105"/>
      <c r="E137" s="45"/>
    </row>
    <row r="138" spans="2:5">
      <c r="B138" s="105"/>
      <c r="C138" s="105"/>
      <c r="D138" s="105"/>
      <c r="E138" s="45"/>
    </row>
    <row r="139" spans="2:5">
      <c r="B139" s="105"/>
      <c r="C139" s="105"/>
      <c r="D139" s="105"/>
      <c r="E139" s="45"/>
    </row>
    <row r="140" spans="2:5">
      <c r="B140" s="105"/>
      <c r="C140" s="105"/>
      <c r="D140" s="105"/>
      <c r="E140" s="45"/>
    </row>
    <row r="141" spans="2:5">
      <c r="B141" s="105"/>
      <c r="C141" s="105"/>
      <c r="D141" s="105"/>
      <c r="E141" s="45"/>
    </row>
    <row r="142" spans="2:5">
      <c r="B142" s="105"/>
      <c r="C142" s="105"/>
      <c r="D142" s="105"/>
      <c r="E142" s="45"/>
    </row>
    <row r="143" spans="2:5">
      <c r="B143" s="105"/>
      <c r="C143" s="105"/>
      <c r="D143" s="105"/>
      <c r="E143" s="45"/>
    </row>
    <row r="144" spans="2:5">
      <c r="B144" s="105"/>
      <c r="C144" s="105"/>
      <c r="D144" s="105"/>
      <c r="E144" s="45"/>
    </row>
    <row r="145" spans="2:5">
      <c r="B145" s="105"/>
      <c r="C145" s="105"/>
      <c r="D145" s="105"/>
      <c r="E145" s="45"/>
    </row>
    <row r="146" spans="2:5">
      <c r="B146" s="105"/>
      <c r="C146" s="105"/>
      <c r="D146" s="105"/>
      <c r="E146" s="45"/>
    </row>
    <row r="147" spans="2:5">
      <c r="B147" s="105"/>
      <c r="C147" s="105"/>
      <c r="D147" s="105"/>
      <c r="E147" s="45"/>
    </row>
    <row r="148" spans="2:5">
      <c r="B148" s="105"/>
      <c r="C148" s="105"/>
      <c r="D148" s="105"/>
      <c r="E148" s="45"/>
    </row>
    <row r="149" spans="2:5">
      <c r="B149" s="105"/>
      <c r="C149" s="105"/>
      <c r="D149" s="105"/>
      <c r="E149" s="45"/>
    </row>
    <row r="150" spans="2:5">
      <c r="B150" s="105"/>
      <c r="C150" s="105"/>
      <c r="D150" s="105"/>
      <c r="E150" s="45"/>
    </row>
    <row r="151" spans="2:5">
      <c r="B151" s="105"/>
      <c r="C151" s="105"/>
      <c r="D151" s="105"/>
      <c r="E151" s="45"/>
    </row>
    <row r="152" spans="2:5">
      <c r="B152" s="105"/>
      <c r="C152" s="105"/>
      <c r="D152" s="105"/>
      <c r="E152" s="45"/>
    </row>
    <row r="153" spans="2:5">
      <c r="B153" s="105"/>
      <c r="C153" s="105"/>
      <c r="D153" s="105"/>
      <c r="E153" s="45"/>
    </row>
    <row r="154" spans="2:5">
      <c r="B154" s="105"/>
      <c r="C154" s="105"/>
      <c r="D154" s="105"/>
      <c r="E154" s="45"/>
    </row>
    <row r="155" spans="2:5">
      <c r="B155" s="105"/>
      <c r="C155" s="105"/>
      <c r="D155" s="105"/>
      <c r="E155" s="45"/>
    </row>
    <row r="156" spans="2:5">
      <c r="B156" s="105"/>
      <c r="C156" s="105"/>
      <c r="D156" s="105"/>
      <c r="E156" s="45"/>
    </row>
    <row r="157" spans="2:5">
      <c r="B157" s="105"/>
      <c r="C157" s="105"/>
      <c r="D157" s="105"/>
      <c r="E157" s="45"/>
    </row>
    <row r="158" spans="2:5">
      <c r="B158" s="105"/>
      <c r="C158" s="105"/>
      <c r="D158" s="105"/>
      <c r="E158" s="45"/>
    </row>
    <row r="159" spans="2:5">
      <c r="B159" s="105"/>
      <c r="C159" s="105"/>
      <c r="D159" s="105"/>
      <c r="E159" s="45"/>
    </row>
    <row r="160" spans="2:5">
      <c r="B160" s="105"/>
      <c r="C160" s="105"/>
      <c r="D160" s="105"/>
      <c r="E160" s="45"/>
    </row>
    <row r="161" spans="2:5">
      <c r="B161" s="105"/>
      <c r="C161" s="105"/>
      <c r="D161" s="105"/>
      <c r="E161" s="45"/>
    </row>
    <row r="162" spans="2:5">
      <c r="B162" s="105"/>
      <c r="C162" s="105"/>
      <c r="D162" s="105"/>
      <c r="E162" s="45"/>
    </row>
    <row r="163" spans="2:5">
      <c r="B163" s="105"/>
      <c r="C163" s="105"/>
      <c r="D163" s="105"/>
      <c r="E163" s="45"/>
    </row>
    <row r="164" spans="2:5">
      <c r="B164" s="105"/>
      <c r="C164" s="105"/>
      <c r="D164" s="105"/>
      <c r="E164" s="45"/>
    </row>
    <row r="165" spans="2:5">
      <c r="B165" s="105"/>
      <c r="C165" s="105"/>
      <c r="D165" s="105"/>
      <c r="E165" s="45"/>
    </row>
    <row r="166" spans="2:5">
      <c r="B166" s="105"/>
      <c r="C166" s="105"/>
      <c r="D166" s="105"/>
      <c r="E166" s="45"/>
    </row>
    <row r="167" spans="2:5">
      <c r="B167" s="105"/>
      <c r="C167" s="105"/>
      <c r="D167" s="105"/>
      <c r="E167" s="45"/>
    </row>
    <row r="168" spans="2:5">
      <c r="B168" s="105"/>
      <c r="C168" s="105"/>
      <c r="D168" s="105"/>
      <c r="E168" s="45"/>
    </row>
    <row r="169" spans="2:5">
      <c r="B169" s="105"/>
      <c r="C169" s="105"/>
      <c r="D169" s="105"/>
      <c r="E169" s="45"/>
    </row>
    <row r="170" spans="2:5">
      <c r="B170" s="105"/>
      <c r="C170" s="105"/>
      <c r="D170" s="105"/>
      <c r="E170" s="45"/>
    </row>
    <row r="171" spans="2:5">
      <c r="B171" s="105"/>
      <c r="C171" s="105"/>
      <c r="D171" s="105"/>
      <c r="E171" s="45"/>
    </row>
    <row r="172" spans="2:5">
      <c r="B172" s="105"/>
      <c r="C172" s="105"/>
      <c r="D172" s="105"/>
      <c r="E172" s="45"/>
    </row>
    <row r="173" spans="2:5">
      <c r="B173" s="105"/>
      <c r="C173" s="105"/>
      <c r="D173" s="105"/>
      <c r="E173" s="45"/>
    </row>
    <row r="174" spans="2:5">
      <c r="B174" s="105"/>
      <c r="C174" s="105"/>
      <c r="D174" s="105"/>
      <c r="E174" s="45"/>
    </row>
    <row r="175" spans="2:5">
      <c r="B175" s="105"/>
      <c r="C175" s="105"/>
      <c r="D175" s="105"/>
      <c r="E175" s="45"/>
    </row>
    <row r="176" spans="2:5">
      <c r="B176" s="105"/>
      <c r="C176" s="105"/>
      <c r="D176" s="105"/>
      <c r="E176" s="45"/>
    </row>
    <row r="177" spans="2:5">
      <c r="B177" s="105"/>
      <c r="C177" s="105"/>
      <c r="D177" s="105"/>
      <c r="E177" s="45"/>
    </row>
    <row r="178" spans="2:5">
      <c r="B178" s="105"/>
      <c r="C178" s="105"/>
      <c r="D178" s="105"/>
      <c r="E178" s="45"/>
    </row>
    <row r="179" spans="2:5">
      <c r="B179" s="105"/>
      <c r="C179" s="105"/>
      <c r="D179" s="105"/>
      <c r="E179" s="45"/>
    </row>
    <row r="180" spans="2:5">
      <c r="B180" s="105"/>
      <c r="C180" s="105"/>
      <c r="D180" s="105"/>
      <c r="E180" s="45"/>
    </row>
    <row r="181" spans="2:5">
      <c r="B181" s="105"/>
      <c r="C181" s="105"/>
      <c r="D181" s="105"/>
      <c r="E181" s="45"/>
    </row>
    <row r="182" spans="2:5">
      <c r="B182" s="105"/>
      <c r="C182" s="105"/>
      <c r="D182" s="105"/>
      <c r="E182" s="45"/>
    </row>
    <row r="183" spans="2:5">
      <c r="B183" s="105"/>
      <c r="C183" s="105"/>
      <c r="D183" s="105"/>
      <c r="E183" s="45"/>
    </row>
    <row r="184" spans="2:5">
      <c r="B184" s="105"/>
      <c r="C184" s="105"/>
      <c r="D184" s="105"/>
      <c r="E184" s="45"/>
    </row>
    <row r="185" spans="2:5">
      <c r="B185" s="105"/>
      <c r="C185" s="105"/>
      <c r="D185" s="105"/>
      <c r="E185" s="45"/>
    </row>
    <row r="186" spans="2:5">
      <c r="B186" s="105"/>
      <c r="C186" s="105"/>
      <c r="D186" s="105"/>
      <c r="E186" s="45"/>
    </row>
    <row r="187" spans="2:5">
      <c r="B187" s="105"/>
      <c r="C187" s="105"/>
      <c r="D187" s="105"/>
      <c r="E187" s="45"/>
    </row>
    <row r="188" spans="2:5">
      <c r="B188" s="105"/>
      <c r="C188" s="105"/>
      <c r="D188" s="105"/>
      <c r="E188" s="45"/>
    </row>
    <row r="189" spans="2:5">
      <c r="B189" s="105"/>
      <c r="C189" s="105"/>
      <c r="D189" s="105"/>
      <c r="E189" s="45"/>
    </row>
    <row r="190" spans="2:5">
      <c r="B190" s="105"/>
      <c r="C190" s="105"/>
      <c r="D190" s="105"/>
      <c r="E190" s="45"/>
    </row>
    <row r="191" spans="2:5">
      <c r="B191" s="105"/>
      <c r="C191" s="105"/>
      <c r="D191" s="105"/>
      <c r="E191" s="45"/>
    </row>
    <row r="192" spans="2:5">
      <c r="B192" s="105"/>
      <c r="C192" s="105"/>
      <c r="D192" s="105"/>
      <c r="E192" s="45"/>
    </row>
    <row r="193" spans="2:5">
      <c r="B193" s="105"/>
      <c r="C193" s="105"/>
      <c r="D193" s="105"/>
      <c r="E193" s="45"/>
    </row>
    <row r="194" spans="2:5">
      <c r="B194" s="105"/>
      <c r="C194" s="105"/>
      <c r="D194" s="105"/>
      <c r="E194" s="45"/>
    </row>
    <row r="195" spans="2:5">
      <c r="B195" s="105"/>
      <c r="C195" s="105"/>
      <c r="D195" s="105"/>
      <c r="E195" s="45"/>
    </row>
    <row r="196" spans="2:5">
      <c r="B196" s="105"/>
      <c r="C196" s="105"/>
      <c r="D196" s="105"/>
      <c r="E196" s="45"/>
    </row>
    <row r="197" spans="2:5">
      <c r="B197" s="105"/>
      <c r="C197" s="105"/>
      <c r="D197" s="105"/>
      <c r="E197" s="45"/>
    </row>
    <row r="198" spans="2:5">
      <c r="B198" s="105"/>
      <c r="C198" s="105"/>
      <c r="D198" s="105"/>
      <c r="E198" s="45"/>
    </row>
    <row r="199" spans="2:5">
      <c r="B199" s="105"/>
      <c r="C199" s="105"/>
      <c r="D199" s="105"/>
      <c r="E199" s="45"/>
    </row>
    <row r="200" spans="2:5">
      <c r="B200" s="105"/>
      <c r="C200" s="105"/>
      <c r="D200" s="105"/>
      <c r="E200" s="45"/>
    </row>
    <row r="201" spans="2:5">
      <c r="B201" s="105"/>
      <c r="C201" s="105"/>
      <c r="D201" s="105"/>
      <c r="E201" s="45"/>
    </row>
    <row r="202" spans="2:5">
      <c r="B202" s="105"/>
      <c r="C202" s="105"/>
      <c r="D202" s="105"/>
      <c r="E202" s="45"/>
    </row>
    <row r="203" spans="2:5">
      <c r="B203" s="105"/>
      <c r="C203" s="105"/>
      <c r="D203" s="105"/>
      <c r="E203" s="45"/>
    </row>
    <row r="204" spans="2:5">
      <c r="B204" s="105"/>
      <c r="C204" s="105"/>
      <c r="D204" s="105"/>
      <c r="E204" s="45"/>
    </row>
    <row r="205" spans="2:5">
      <c r="B205" s="105"/>
      <c r="C205" s="105"/>
      <c r="D205" s="105"/>
      <c r="E205" s="45"/>
    </row>
    <row r="206" spans="2:5">
      <c r="B206" s="105"/>
      <c r="C206" s="105"/>
      <c r="D206" s="105"/>
      <c r="E206" s="45"/>
    </row>
    <row r="207" spans="2:5">
      <c r="B207" s="105"/>
      <c r="C207" s="105"/>
      <c r="D207" s="105"/>
      <c r="E207" s="45"/>
    </row>
    <row r="208" spans="2:5">
      <c r="B208" s="105"/>
      <c r="C208" s="105"/>
      <c r="D208" s="105"/>
      <c r="E208" s="45"/>
    </row>
    <row r="209" spans="2:5">
      <c r="B209" s="105"/>
      <c r="C209" s="105"/>
      <c r="D209" s="105"/>
      <c r="E209" s="45"/>
    </row>
    <row r="210" spans="2:5">
      <c r="B210" s="105"/>
      <c r="C210" s="105"/>
      <c r="D210" s="105"/>
      <c r="E210" s="45"/>
    </row>
    <row r="211" spans="2:5">
      <c r="B211" s="105"/>
      <c r="C211" s="105"/>
      <c r="D211" s="105"/>
      <c r="E211" s="45"/>
    </row>
    <row r="212" spans="2:5">
      <c r="B212" s="105"/>
      <c r="C212" s="105"/>
      <c r="D212" s="105"/>
      <c r="E212" s="45"/>
    </row>
    <row r="213" spans="2:5">
      <c r="B213" s="105"/>
      <c r="C213" s="105"/>
      <c r="D213" s="105"/>
      <c r="E213" s="45"/>
    </row>
    <row r="214" spans="2:5">
      <c r="B214" s="105"/>
      <c r="C214" s="105"/>
      <c r="D214" s="105"/>
      <c r="E214" s="45"/>
    </row>
    <row r="215" spans="2:5">
      <c r="B215" s="105"/>
      <c r="C215" s="105"/>
      <c r="D215" s="105"/>
      <c r="E215" s="45"/>
    </row>
    <row r="216" spans="2:5">
      <c r="B216" s="105"/>
      <c r="C216" s="105"/>
      <c r="D216" s="105"/>
      <c r="E216" s="45"/>
    </row>
    <row r="217" spans="2:5">
      <c r="B217" s="105"/>
      <c r="C217" s="105"/>
      <c r="D217" s="105"/>
      <c r="E217" s="45"/>
    </row>
    <row r="218" spans="2:5">
      <c r="B218" s="105"/>
      <c r="C218" s="105"/>
      <c r="D218" s="105"/>
      <c r="E218" s="45"/>
    </row>
    <row r="219" spans="2:5">
      <c r="B219" s="105"/>
      <c r="C219" s="105"/>
      <c r="D219" s="105"/>
      <c r="E219" s="45"/>
    </row>
    <row r="220" spans="2:5">
      <c r="B220" s="105"/>
      <c r="C220" s="105"/>
      <c r="D220" s="105"/>
      <c r="E220" s="45"/>
    </row>
    <row r="221" spans="2:5">
      <c r="B221" s="105"/>
      <c r="C221" s="105"/>
      <c r="D221" s="105"/>
      <c r="E221" s="45"/>
    </row>
    <row r="222" spans="2:5">
      <c r="B222" s="105"/>
      <c r="C222" s="105"/>
      <c r="D222" s="105"/>
      <c r="E222" s="45"/>
    </row>
    <row r="223" spans="2:5">
      <c r="B223" s="105"/>
      <c r="C223" s="105"/>
      <c r="D223" s="105"/>
      <c r="E223" s="45"/>
    </row>
    <row r="224" spans="2:5">
      <c r="B224" s="105"/>
      <c r="C224" s="105"/>
      <c r="D224" s="105"/>
      <c r="E224" s="45"/>
    </row>
    <row r="225" spans="2:5">
      <c r="B225" s="105"/>
      <c r="C225" s="105"/>
      <c r="D225" s="105"/>
      <c r="E225" s="45"/>
    </row>
    <row r="226" spans="2:5">
      <c r="B226" s="105"/>
      <c r="C226" s="105"/>
      <c r="D226" s="105"/>
      <c r="E226" s="45"/>
    </row>
    <row r="227" spans="2:5">
      <c r="B227" s="105"/>
      <c r="C227" s="105"/>
      <c r="D227" s="105"/>
      <c r="E227" s="45"/>
    </row>
    <row r="228" spans="2:5">
      <c r="B228" s="105"/>
      <c r="C228" s="105"/>
      <c r="D228" s="105"/>
      <c r="E228" s="45"/>
    </row>
    <row r="229" spans="2:5">
      <c r="B229" s="105"/>
      <c r="C229" s="105"/>
      <c r="D229" s="105"/>
      <c r="E229" s="45"/>
    </row>
    <row r="230" spans="2:5">
      <c r="B230" s="105"/>
      <c r="C230" s="105"/>
      <c r="D230" s="105"/>
      <c r="E230" s="45"/>
    </row>
    <row r="231" spans="2:5">
      <c r="B231" s="105"/>
      <c r="C231" s="105"/>
      <c r="D231" s="105"/>
      <c r="E231" s="45"/>
    </row>
    <row r="232" spans="2:5">
      <c r="B232" s="105"/>
      <c r="C232" s="105"/>
      <c r="D232" s="105"/>
      <c r="E232" s="45"/>
    </row>
    <row r="233" spans="2:5">
      <c r="B233" s="105"/>
      <c r="C233" s="105"/>
      <c r="D233" s="105"/>
      <c r="E233" s="45"/>
    </row>
    <row r="234" spans="2:5">
      <c r="B234" s="105"/>
      <c r="C234" s="105"/>
      <c r="D234" s="105"/>
      <c r="E234" s="45"/>
    </row>
    <row r="235" spans="2:5">
      <c r="B235" s="105"/>
      <c r="C235" s="105"/>
      <c r="D235" s="105"/>
      <c r="E235" s="45"/>
    </row>
    <row r="236" spans="2:5">
      <c r="B236" s="105"/>
      <c r="C236" s="105"/>
      <c r="D236" s="105"/>
      <c r="E236" s="45"/>
    </row>
    <row r="237" spans="2:5">
      <c r="B237" s="105"/>
      <c r="C237" s="105"/>
      <c r="D237" s="105"/>
      <c r="E237" s="45"/>
    </row>
    <row r="238" spans="2:5">
      <c r="B238" s="105"/>
      <c r="C238" s="105"/>
      <c r="D238" s="105"/>
      <c r="E238" s="45"/>
    </row>
    <row r="239" spans="2:5">
      <c r="B239" s="105"/>
      <c r="C239" s="105"/>
      <c r="D239" s="105"/>
      <c r="E239" s="45"/>
    </row>
    <row r="240" spans="2:5">
      <c r="B240" s="105"/>
      <c r="C240" s="105"/>
      <c r="D240" s="105"/>
      <c r="E240" s="45"/>
    </row>
    <row r="241" spans="2:5">
      <c r="B241" s="105"/>
      <c r="C241" s="105"/>
      <c r="D241" s="105"/>
      <c r="E241" s="45"/>
    </row>
    <row r="242" spans="2:5">
      <c r="B242" s="105"/>
      <c r="C242" s="105"/>
      <c r="D242" s="105"/>
      <c r="E242" s="45"/>
    </row>
    <row r="243" spans="2:5">
      <c r="B243" s="105"/>
      <c r="C243" s="105"/>
      <c r="D243" s="105"/>
      <c r="E243" s="45"/>
    </row>
    <row r="244" spans="2:5">
      <c r="B244" s="105"/>
      <c r="C244" s="105"/>
      <c r="D244" s="105"/>
      <c r="E244" s="45"/>
    </row>
    <row r="245" spans="2:5">
      <c r="B245" s="105"/>
      <c r="C245" s="105"/>
      <c r="D245" s="105"/>
      <c r="E245" s="45"/>
    </row>
    <row r="246" spans="2:5">
      <c r="B246" s="105"/>
      <c r="C246" s="105"/>
      <c r="D246" s="105"/>
      <c r="E246" s="45"/>
    </row>
    <row r="247" spans="2:5">
      <c r="B247" s="105"/>
      <c r="C247" s="105"/>
      <c r="D247" s="105"/>
      <c r="E247" s="45"/>
    </row>
    <row r="248" spans="2:5">
      <c r="B248" s="105"/>
      <c r="C248" s="105"/>
      <c r="D248" s="105"/>
      <c r="E248" s="45"/>
    </row>
    <row r="249" spans="2:5">
      <c r="B249" s="105"/>
      <c r="C249" s="105"/>
      <c r="D249" s="105"/>
      <c r="E249" s="45"/>
    </row>
    <row r="250" spans="2:5">
      <c r="B250" s="105"/>
      <c r="C250" s="105"/>
      <c r="D250" s="105"/>
      <c r="E250" s="45"/>
    </row>
    <row r="251" spans="2:5">
      <c r="B251" s="105"/>
      <c r="C251" s="105"/>
      <c r="D251" s="105"/>
      <c r="E251" s="45"/>
    </row>
    <row r="252" spans="2:5">
      <c r="B252" s="105"/>
      <c r="C252" s="105"/>
      <c r="D252" s="105"/>
      <c r="E252" s="45"/>
    </row>
    <row r="253" spans="2:5">
      <c r="B253" s="105"/>
      <c r="C253" s="105"/>
      <c r="D253" s="105"/>
      <c r="E253" s="45"/>
    </row>
    <row r="254" spans="2:5">
      <c r="B254" s="105"/>
      <c r="C254" s="105"/>
      <c r="D254" s="105"/>
      <c r="E254" s="45"/>
    </row>
    <row r="255" spans="2:5">
      <c r="B255" s="105"/>
      <c r="C255" s="105"/>
      <c r="D255" s="105"/>
      <c r="E255" s="45"/>
    </row>
    <row r="256" spans="2:5">
      <c r="B256" s="105"/>
      <c r="C256" s="105"/>
      <c r="D256" s="105"/>
      <c r="E256" s="45"/>
    </row>
    <row r="257" spans="2:5">
      <c r="B257" s="105"/>
      <c r="C257" s="105"/>
      <c r="D257" s="105"/>
      <c r="E257" s="45"/>
    </row>
    <row r="258" spans="2:5">
      <c r="B258" s="105"/>
      <c r="C258" s="105"/>
      <c r="D258" s="105"/>
      <c r="E258" s="45"/>
    </row>
    <row r="259" spans="2:5">
      <c r="B259" s="105"/>
      <c r="C259" s="105"/>
      <c r="D259" s="105"/>
      <c r="E259" s="45"/>
    </row>
    <row r="260" spans="2:5">
      <c r="B260" s="105"/>
      <c r="C260" s="105"/>
      <c r="D260" s="105"/>
      <c r="E260" s="45"/>
    </row>
    <row r="261" spans="2:5">
      <c r="B261" s="105"/>
      <c r="C261" s="105"/>
      <c r="D261" s="105"/>
      <c r="E261" s="45"/>
    </row>
    <row r="262" spans="2:5">
      <c r="B262" s="105"/>
      <c r="C262" s="105"/>
      <c r="D262" s="105"/>
      <c r="E262" s="45"/>
    </row>
    <row r="263" spans="2:5">
      <c r="B263" s="105"/>
      <c r="C263" s="105"/>
      <c r="D263" s="105"/>
      <c r="E263" s="45"/>
    </row>
    <row r="264" spans="2:5">
      <c r="B264" s="105"/>
      <c r="C264" s="105"/>
      <c r="D264" s="105"/>
      <c r="E264" s="45"/>
    </row>
    <row r="265" spans="2:5">
      <c r="B265" s="105"/>
      <c r="C265" s="105"/>
      <c r="D265" s="105"/>
      <c r="E265" s="45"/>
    </row>
    <row r="266" spans="2:5">
      <c r="B266" s="105"/>
      <c r="C266" s="105"/>
      <c r="D266" s="105"/>
      <c r="E266" s="45"/>
    </row>
    <row r="267" spans="2:5">
      <c r="B267" s="105"/>
      <c r="C267" s="105"/>
      <c r="D267" s="105"/>
      <c r="E267" s="45"/>
    </row>
    <row r="268" spans="2:5">
      <c r="B268" s="105"/>
      <c r="C268" s="105"/>
      <c r="D268" s="105"/>
      <c r="E268" s="45"/>
    </row>
    <row r="269" spans="2:5">
      <c r="B269" s="105"/>
      <c r="C269" s="105"/>
      <c r="D269" s="105"/>
      <c r="E269" s="45"/>
    </row>
    <row r="270" spans="2:5">
      <c r="B270" s="105"/>
      <c r="C270" s="105"/>
      <c r="D270" s="105"/>
      <c r="E270" s="45"/>
    </row>
    <row r="271" spans="2:5">
      <c r="B271" s="105"/>
      <c r="C271" s="105"/>
      <c r="D271" s="105"/>
      <c r="E271" s="45"/>
    </row>
    <row r="272" spans="2:5">
      <c r="B272" s="105"/>
      <c r="C272" s="105"/>
      <c r="D272" s="105"/>
      <c r="E272" s="45"/>
    </row>
    <row r="273" spans="2:5">
      <c r="B273" s="105"/>
      <c r="C273" s="105"/>
      <c r="D273" s="105"/>
      <c r="E273" s="45"/>
    </row>
    <row r="274" spans="2:5">
      <c r="B274" s="105"/>
      <c r="C274" s="105"/>
      <c r="D274" s="105"/>
      <c r="E274" s="45"/>
    </row>
    <row r="275" spans="2:5">
      <c r="B275" s="105"/>
      <c r="C275" s="105"/>
      <c r="D275" s="105"/>
      <c r="E275" s="45"/>
    </row>
    <row r="276" spans="2:5">
      <c r="B276" s="105"/>
      <c r="C276" s="105"/>
      <c r="D276" s="105"/>
      <c r="E276" s="45"/>
    </row>
    <row r="277" spans="2:5">
      <c r="B277" s="105"/>
      <c r="C277" s="105"/>
      <c r="D277" s="105"/>
      <c r="E277" s="45"/>
    </row>
    <row r="278" spans="2:5">
      <c r="B278" s="105"/>
      <c r="C278" s="105"/>
      <c r="D278" s="105"/>
      <c r="E278" s="45"/>
    </row>
    <row r="279" spans="2:5">
      <c r="B279" s="105"/>
      <c r="C279" s="105"/>
      <c r="D279" s="105"/>
      <c r="E279" s="45"/>
    </row>
    <row r="280" spans="2:5">
      <c r="B280" s="105"/>
      <c r="C280" s="105"/>
      <c r="D280" s="105"/>
      <c r="E280" s="45"/>
    </row>
    <row r="281" spans="2:5">
      <c r="B281" s="105"/>
      <c r="C281" s="105"/>
      <c r="D281" s="105"/>
      <c r="E281" s="45"/>
    </row>
    <row r="282" spans="2:5">
      <c r="B282" s="105"/>
      <c r="C282" s="105"/>
      <c r="D282" s="105"/>
      <c r="E282" s="45"/>
    </row>
    <row r="283" spans="2:5">
      <c r="B283" s="105"/>
      <c r="C283" s="105"/>
      <c r="D283" s="105"/>
      <c r="E283" s="45"/>
    </row>
    <row r="284" spans="2:5">
      <c r="B284" s="105"/>
      <c r="C284" s="105"/>
      <c r="D284" s="105"/>
      <c r="E284" s="45"/>
    </row>
    <row r="285" spans="2:5">
      <c r="B285" s="105"/>
      <c r="C285" s="105"/>
      <c r="D285" s="105"/>
      <c r="E285" s="45"/>
    </row>
    <row r="286" spans="2:5">
      <c r="B286" s="105"/>
      <c r="C286" s="105"/>
      <c r="D286" s="105"/>
      <c r="E286" s="45"/>
    </row>
    <row r="287" spans="2:5">
      <c r="B287" s="105"/>
      <c r="C287" s="105"/>
      <c r="D287" s="105"/>
      <c r="E287" s="45"/>
    </row>
    <row r="288" spans="2:5">
      <c r="B288" s="105"/>
      <c r="C288" s="105"/>
      <c r="D288" s="105"/>
      <c r="E288" s="45"/>
    </row>
    <row r="289" spans="2:5">
      <c r="B289" s="105"/>
      <c r="C289" s="105"/>
      <c r="D289" s="105"/>
      <c r="E289" s="45"/>
    </row>
    <row r="290" spans="2:5">
      <c r="B290" s="105"/>
      <c r="C290" s="105"/>
      <c r="D290" s="105"/>
      <c r="E290" s="45"/>
    </row>
    <row r="291" spans="2:5">
      <c r="B291" s="105"/>
      <c r="C291" s="105"/>
      <c r="D291" s="105"/>
      <c r="E291" s="45"/>
    </row>
    <row r="292" spans="2:5">
      <c r="B292" s="105"/>
      <c r="C292" s="105"/>
      <c r="D292" s="105"/>
      <c r="E292" s="45"/>
    </row>
    <row r="293" spans="2:5">
      <c r="B293" s="105"/>
      <c r="C293" s="105"/>
      <c r="D293" s="105"/>
      <c r="E293" s="45"/>
    </row>
    <row r="294" spans="2:5">
      <c r="B294" s="105"/>
      <c r="C294" s="105"/>
      <c r="D294" s="105"/>
      <c r="E294" s="45"/>
    </row>
    <row r="295" spans="2:5">
      <c r="B295" s="105"/>
      <c r="C295" s="105"/>
      <c r="D295" s="105"/>
      <c r="E295" s="45"/>
    </row>
    <row r="296" spans="2:5">
      <c r="B296" s="105"/>
      <c r="C296" s="105"/>
      <c r="D296" s="105"/>
      <c r="E296" s="45"/>
    </row>
    <row r="297" spans="2:5">
      <c r="B297" s="105"/>
      <c r="C297" s="105"/>
      <c r="D297" s="105"/>
      <c r="E297" s="45"/>
    </row>
    <row r="298" spans="2:5">
      <c r="B298" s="105"/>
      <c r="C298" s="105"/>
      <c r="D298" s="105"/>
      <c r="E298" s="45"/>
    </row>
    <row r="299" spans="2:5">
      <c r="B299" s="105"/>
      <c r="C299" s="105"/>
      <c r="D299" s="105"/>
      <c r="E299" s="45"/>
    </row>
    <row r="300" spans="2:5">
      <c r="B300" s="105"/>
      <c r="C300" s="105"/>
      <c r="D300" s="105"/>
      <c r="E300" s="45"/>
    </row>
    <row r="301" spans="2:5">
      <c r="B301" s="105"/>
      <c r="C301" s="105"/>
      <c r="D301" s="105"/>
      <c r="E301" s="45"/>
    </row>
    <row r="302" spans="2:5">
      <c r="B302" s="105"/>
      <c r="C302" s="105"/>
      <c r="D302" s="105"/>
      <c r="E302" s="45"/>
    </row>
    <row r="303" spans="2:5">
      <c r="B303" s="105"/>
      <c r="C303" s="105"/>
      <c r="D303" s="105"/>
      <c r="E303" s="45"/>
    </row>
    <row r="304" spans="2:5">
      <c r="B304" s="105"/>
      <c r="C304" s="105"/>
      <c r="D304" s="105"/>
      <c r="E304" s="45"/>
    </row>
    <row r="305" spans="2:5">
      <c r="B305" s="105"/>
      <c r="C305" s="105"/>
      <c r="D305" s="105"/>
      <c r="E305" s="45"/>
    </row>
    <row r="306" spans="2:5">
      <c r="B306" s="105"/>
      <c r="C306" s="105"/>
      <c r="D306" s="105"/>
      <c r="E306" s="45"/>
    </row>
    <row r="307" spans="2:5">
      <c r="B307" s="105"/>
      <c r="C307" s="105"/>
      <c r="D307" s="105"/>
      <c r="E307" s="45"/>
    </row>
    <row r="308" spans="2:5">
      <c r="B308" s="105"/>
      <c r="C308" s="105"/>
      <c r="D308" s="105"/>
      <c r="E308" s="45"/>
    </row>
    <row r="309" spans="2:5">
      <c r="B309" s="105"/>
      <c r="C309" s="105"/>
      <c r="D309" s="105"/>
      <c r="E309" s="45"/>
    </row>
    <row r="310" spans="2:5">
      <c r="B310" s="105"/>
      <c r="C310" s="105"/>
      <c r="D310" s="105"/>
      <c r="E310" s="45"/>
    </row>
    <row r="311" spans="2:5">
      <c r="B311" s="105"/>
      <c r="C311" s="105"/>
      <c r="D311" s="105"/>
      <c r="E311" s="45"/>
    </row>
    <row r="312" spans="2:5">
      <c r="B312" s="105"/>
      <c r="C312" s="105"/>
      <c r="D312" s="105"/>
      <c r="E312" s="45"/>
    </row>
    <row r="313" spans="2:5">
      <c r="B313" s="105"/>
      <c r="C313" s="105"/>
      <c r="D313" s="105"/>
      <c r="E313" s="45"/>
    </row>
    <row r="314" spans="2:5">
      <c r="B314" s="105"/>
      <c r="C314" s="105"/>
      <c r="D314" s="105"/>
      <c r="E314" s="45"/>
    </row>
    <row r="315" spans="2:5">
      <c r="B315" s="105"/>
      <c r="C315" s="105"/>
      <c r="D315" s="105"/>
      <c r="E315" s="45"/>
    </row>
    <row r="316" spans="2:5">
      <c r="B316" s="105"/>
      <c r="C316" s="105"/>
      <c r="D316" s="105"/>
      <c r="E316" s="45"/>
    </row>
    <row r="317" spans="2:5">
      <c r="B317" s="105"/>
      <c r="C317" s="105"/>
      <c r="D317" s="105"/>
      <c r="E317" s="45"/>
    </row>
    <row r="318" spans="2:5">
      <c r="B318" s="105"/>
      <c r="C318" s="105"/>
      <c r="D318" s="105"/>
      <c r="E318" s="45"/>
    </row>
    <row r="319" spans="2:5">
      <c r="B319" s="105"/>
      <c r="C319" s="105"/>
      <c r="D319" s="105"/>
      <c r="E319" s="45"/>
    </row>
    <row r="320" spans="2:5">
      <c r="B320" s="105"/>
      <c r="C320" s="105"/>
      <c r="D320" s="105"/>
      <c r="E320" s="45"/>
    </row>
    <row r="321" spans="2:5">
      <c r="B321" s="105"/>
      <c r="C321" s="105"/>
      <c r="D321" s="105"/>
      <c r="E321" s="45"/>
    </row>
    <row r="322" spans="2:5">
      <c r="B322" s="105"/>
      <c r="C322" s="105"/>
      <c r="D322" s="105"/>
      <c r="E322" s="45"/>
    </row>
    <row r="323" spans="2:5">
      <c r="B323" s="105"/>
      <c r="C323" s="105"/>
      <c r="D323" s="105"/>
      <c r="E323" s="45"/>
    </row>
    <row r="324" spans="2:5">
      <c r="B324" s="105"/>
      <c r="C324" s="105"/>
      <c r="D324" s="105"/>
      <c r="E324" s="45"/>
    </row>
    <row r="325" spans="2:5">
      <c r="B325" s="105"/>
      <c r="C325" s="105"/>
      <c r="D325" s="105"/>
      <c r="E325" s="45"/>
    </row>
    <row r="326" spans="2:5">
      <c r="B326" s="105"/>
      <c r="C326" s="105"/>
      <c r="D326" s="105"/>
      <c r="E326" s="45"/>
    </row>
    <row r="327" spans="2:5">
      <c r="B327" s="105"/>
      <c r="C327" s="105"/>
      <c r="D327" s="105"/>
      <c r="E327" s="45"/>
    </row>
    <row r="328" spans="2:5">
      <c r="B328" s="105"/>
      <c r="C328" s="105"/>
      <c r="D328" s="105"/>
      <c r="E328" s="45"/>
    </row>
    <row r="329" spans="2:5">
      <c r="B329" s="105"/>
      <c r="C329" s="105"/>
      <c r="D329" s="105"/>
      <c r="E329" s="45"/>
    </row>
    <row r="330" spans="2:5">
      <c r="B330" s="105"/>
      <c r="C330" s="105"/>
      <c r="D330" s="105"/>
      <c r="E330" s="45"/>
    </row>
    <row r="331" spans="2:5">
      <c r="B331" s="105"/>
      <c r="C331" s="105"/>
      <c r="D331" s="105"/>
      <c r="E331" s="45"/>
    </row>
    <row r="332" spans="2:5">
      <c r="B332" s="105"/>
      <c r="C332" s="105"/>
      <c r="D332" s="105"/>
      <c r="E332" s="45"/>
    </row>
    <row r="333" spans="2:5">
      <c r="B333" s="105"/>
      <c r="C333" s="105"/>
      <c r="D333" s="105"/>
      <c r="E333" s="45"/>
    </row>
    <row r="334" spans="2:5">
      <c r="B334" s="105"/>
      <c r="C334" s="105"/>
      <c r="D334" s="105"/>
      <c r="E334" s="45"/>
    </row>
    <row r="335" spans="2:5">
      <c r="B335" s="105"/>
      <c r="C335" s="105"/>
      <c r="D335" s="105"/>
      <c r="E335" s="45"/>
    </row>
    <row r="336" spans="2:5">
      <c r="B336" s="105"/>
      <c r="C336" s="105"/>
      <c r="D336" s="105"/>
      <c r="E336" s="45"/>
    </row>
    <row r="337" spans="2:5">
      <c r="B337" s="105"/>
      <c r="C337" s="105"/>
      <c r="D337" s="105"/>
      <c r="E337" s="45"/>
    </row>
    <row r="338" spans="2:5">
      <c r="B338" s="105"/>
      <c r="C338" s="105"/>
      <c r="D338" s="105"/>
      <c r="E338" s="45"/>
    </row>
    <row r="339" spans="2:5">
      <c r="B339" s="105"/>
      <c r="C339" s="105"/>
      <c r="D339" s="105"/>
      <c r="E339" s="45"/>
    </row>
    <row r="340" spans="2:5">
      <c r="B340" s="105"/>
      <c r="C340" s="105"/>
      <c r="D340" s="105"/>
      <c r="E340" s="45"/>
    </row>
    <row r="341" spans="2:5">
      <c r="B341" s="105"/>
      <c r="C341" s="105"/>
      <c r="D341" s="105"/>
      <c r="E341" s="45"/>
    </row>
    <row r="342" spans="2:5">
      <c r="B342" s="105"/>
      <c r="C342" s="105"/>
      <c r="D342" s="105"/>
      <c r="E342" s="45"/>
    </row>
    <row r="343" spans="2:5">
      <c r="B343" s="105"/>
      <c r="C343" s="105"/>
      <c r="D343" s="105"/>
      <c r="E343" s="45"/>
    </row>
    <row r="344" spans="2:5">
      <c r="B344" s="105"/>
      <c r="C344" s="105"/>
      <c r="D344" s="105"/>
      <c r="E344" s="45"/>
    </row>
    <row r="345" spans="2:5">
      <c r="B345" s="105"/>
      <c r="C345" s="105"/>
      <c r="D345" s="105"/>
      <c r="E345" s="45"/>
    </row>
    <row r="346" spans="2:5">
      <c r="B346" s="105"/>
      <c r="C346" s="105"/>
      <c r="D346" s="105"/>
      <c r="E346" s="45"/>
    </row>
    <row r="347" spans="2:5">
      <c r="B347" s="105"/>
      <c r="C347" s="105"/>
      <c r="D347" s="105"/>
      <c r="E347" s="45"/>
    </row>
    <row r="348" spans="2:5">
      <c r="B348" s="105"/>
      <c r="C348" s="105"/>
      <c r="D348" s="105"/>
      <c r="E348" s="45"/>
    </row>
    <row r="349" spans="2:5">
      <c r="B349" s="105"/>
      <c r="C349" s="105"/>
      <c r="D349" s="105"/>
      <c r="E349" s="45"/>
    </row>
    <row r="350" spans="2:5">
      <c r="B350" s="105"/>
      <c r="C350" s="105"/>
      <c r="D350" s="105"/>
      <c r="E350" s="45"/>
    </row>
    <row r="351" spans="2:5">
      <c r="B351" s="105"/>
      <c r="C351" s="105"/>
      <c r="D351" s="105"/>
      <c r="E351" s="45"/>
    </row>
    <row r="352" spans="2:5">
      <c r="B352" s="105"/>
      <c r="C352" s="105"/>
      <c r="D352" s="105"/>
      <c r="E352" s="45"/>
    </row>
    <row r="353" spans="2:5">
      <c r="B353" s="105"/>
      <c r="C353" s="105"/>
      <c r="D353" s="105"/>
      <c r="E353" s="45"/>
    </row>
    <row r="354" spans="2:5">
      <c r="B354" s="105"/>
      <c r="C354" s="105"/>
      <c r="D354" s="105"/>
      <c r="E354" s="45"/>
    </row>
    <row r="355" spans="2:5">
      <c r="B355" s="105"/>
      <c r="C355" s="105"/>
      <c r="D355" s="105"/>
      <c r="E355" s="45"/>
    </row>
    <row r="356" spans="2:5">
      <c r="B356" s="105"/>
      <c r="C356" s="105"/>
      <c r="D356" s="105"/>
      <c r="E356" s="45"/>
    </row>
    <row r="357" spans="2:5">
      <c r="B357" s="105"/>
      <c r="C357" s="105"/>
      <c r="D357" s="105"/>
      <c r="E357" s="45"/>
    </row>
    <row r="358" spans="2:5">
      <c r="B358" s="105"/>
      <c r="C358" s="105"/>
      <c r="D358" s="105"/>
      <c r="E358" s="45"/>
    </row>
    <row r="359" spans="2:5">
      <c r="B359" s="105"/>
      <c r="C359" s="105"/>
      <c r="D359" s="105"/>
      <c r="E359" s="45"/>
    </row>
    <row r="360" spans="2:5">
      <c r="B360" s="105"/>
      <c r="C360" s="105"/>
      <c r="D360" s="105"/>
      <c r="E360" s="45"/>
    </row>
    <row r="361" spans="2:5">
      <c r="B361" s="105"/>
      <c r="C361" s="105"/>
      <c r="D361" s="105"/>
      <c r="E361" s="45"/>
    </row>
    <row r="362" spans="2:5">
      <c r="B362" s="105"/>
      <c r="C362" s="105"/>
      <c r="D362" s="105"/>
      <c r="E362" s="45"/>
    </row>
    <row r="363" spans="2:5">
      <c r="B363" s="105"/>
      <c r="C363" s="105"/>
      <c r="D363" s="105"/>
      <c r="E363" s="45"/>
    </row>
    <row r="364" spans="2:5">
      <c r="B364" s="105"/>
      <c r="C364" s="105"/>
      <c r="D364" s="105"/>
      <c r="E364" s="45"/>
    </row>
    <row r="365" spans="2:5">
      <c r="B365" s="105"/>
      <c r="C365" s="105"/>
      <c r="D365" s="105"/>
      <c r="E365" s="45"/>
    </row>
    <row r="366" spans="2:5">
      <c r="B366" s="105"/>
      <c r="C366" s="105"/>
      <c r="D366" s="105"/>
      <c r="E366" s="45"/>
    </row>
    <row r="367" spans="2:5">
      <c r="B367" s="105"/>
      <c r="C367" s="105"/>
      <c r="D367" s="105"/>
      <c r="E367" s="45"/>
    </row>
    <row r="368" spans="2:5">
      <c r="B368" s="105"/>
      <c r="C368" s="105"/>
      <c r="D368" s="105"/>
      <c r="E368" s="45"/>
    </row>
    <row r="369" spans="2:5">
      <c r="B369" s="105"/>
      <c r="C369" s="105"/>
      <c r="D369" s="105"/>
      <c r="E369" s="45"/>
    </row>
    <row r="370" spans="2:5">
      <c r="B370" s="105"/>
      <c r="C370" s="105"/>
      <c r="D370" s="105"/>
      <c r="E370" s="45"/>
    </row>
    <row r="371" spans="2:5">
      <c r="B371" s="105"/>
      <c r="C371" s="105"/>
      <c r="D371" s="105"/>
      <c r="E371" s="45"/>
    </row>
    <row r="372" spans="2:5">
      <c r="B372" s="105"/>
      <c r="C372" s="105"/>
      <c r="D372" s="105"/>
      <c r="E372" s="45"/>
    </row>
    <row r="373" spans="2:5">
      <c r="B373" s="105"/>
      <c r="C373" s="105"/>
      <c r="D373" s="105"/>
      <c r="E373" s="45"/>
    </row>
    <row r="374" spans="2:5">
      <c r="B374" s="105"/>
      <c r="C374" s="105"/>
      <c r="D374" s="105"/>
      <c r="E374" s="45"/>
    </row>
    <row r="375" spans="2:5">
      <c r="B375" s="105"/>
      <c r="C375" s="105"/>
      <c r="D375" s="105"/>
      <c r="E375" s="45"/>
    </row>
    <row r="376" spans="2:5">
      <c r="B376" s="105"/>
      <c r="C376" s="105"/>
      <c r="D376" s="105"/>
      <c r="E376" s="45"/>
    </row>
    <row r="377" spans="2:5">
      <c r="B377" s="105"/>
      <c r="C377" s="105"/>
      <c r="D377" s="105"/>
      <c r="E377" s="45"/>
    </row>
    <row r="378" spans="2:5">
      <c r="B378" s="105"/>
      <c r="C378" s="105"/>
      <c r="D378" s="105"/>
      <c r="E378" s="45"/>
    </row>
    <row r="379" spans="2:5">
      <c r="B379" s="105"/>
      <c r="C379" s="105"/>
      <c r="D379" s="105"/>
      <c r="E379" s="45"/>
    </row>
    <row r="380" spans="2:5">
      <c r="B380" s="105"/>
      <c r="C380" s="105"/>
      <c r="D380" s="105"/>
      <c r="E380" s="45"/>
    </row>
    <row r="381" spans="2:5">
      <c r="B381" s="105"/>
      <c r="C381" s="105"/>
      <c r="D381" s="105"/>
      <c r="E381" s="45"/>
    </row>
    <row r="382" spans="2:5">
      <c r="B382" s="105"/>
      <c r="C382" s="105"/>
      <c r="D382" s="105"/>
      <c r="E382" s="45"/>
    </row>
    <row r="383" spans="2:5">
      <c r="B383" s="105"/>
      <c r="C383" s="105"/>
      <c r="D383" s="105"/>
      <c r="E383" s="45"/>
    </row>
    <row r="384" spans="2:5">
      <c r="B384" s="105"/>
      <c r="C384" s="105"/>
      <c r="D384" s="105"/>
      <c r="E384" s="45"/>
    </row>
    <row r="385" spans="2:5">
      <c r="B385" s="105"/>
      <c r="C385" s="105"/>
      <c r="D385" s="105"/>
      <c r="E385" s="45"/>
    </row>
    <row r="386" spans="2:5">
      <c r="B386" s="105"/>
      <c r="C386" s="105"/>
      <c r="D386" s="105"/>
      <c r="E386" s="45"/>
    </row>
    <row r="387" spans="2:5">
      <c r="B387" s="105"/>
      <c r="C387" s="105"/>
      <c r="D387" s="105"/>
      <c r="E387" s="45"/>
    </row>
    <row r="388" spans="2:5">
      <c r="B388" s="105"/>
      <c r="C388" s="105"/>
      <c r="D388" s="105"/>
      <c r="E388" s="45"/>
    </row>
    <row r="389" spans="2:5">
      <c r="B389" s="105"/>
      <c r="C389" s="105"/>
      <c r="D389" s="105"/>
      <c r="E389" s="45"/>
    </row>
    <row r="390" spans="2:5">
      <c r="B390" s="105"/>
      <c r="C390" s="105"/>
      <c r="D390" s="105"/>
      <c r="E390" s="45"/>
    </row>
    <row r="391" spans="2:5">
      <c r="B391" s="105"/>
      <c r="C391" s="105"/>
      <c r="D391" s="105"/>
      <c r="E391" s="45"/>
    </row>
    <row r="392" spans="2:5">
      <c r="B392" s="105"/>
      <c r="C392" s="105"/>
      <c r="D392" s="105"/>
      <c r="E392" s="45"/>
    </row>
    <row r="393" spans="2:5">
      <c r="B393" s="105"/>
      <c r="C393" s="105"/>
      <c r="D393" s="105"/>
      <c r="E393" s="45"/>
    </row>
    <row r="394" spans="2:5">
      <c r="B394" s="105"/>
      <c r="C394" s="105"/>
      <c r="D394" s="105"/>
      <c r="E394" s="45"/>
    </row>
    <row r="395" spans="2:5">
      <c r="B395" s="105"/>
      <c r="C395" s="105"/>
      <c r="D395" s="105"/>
      <c r="E395" s="45"/>
    </row>
    <row r="396" spans="2:5">
      <c r="B396" s="105"/>
      <c r="C396" s="105"/>
      <c r="D396" s="105"/>
      <c r="E396" s="45"/>
    </row>
    <row r="397" spans="2:5">
      <c r="B397" s="105"/>
      <c r="C397" s="105"/>
      <c r="D397" s="105"/>
      <c r="E397" s="45"/>
    </row>
    <row r="398" spans="2:5">
      <c r="B398" s="105"/>
      <c r="C398" s="105"/>
      <c r="D398" s="105"/>
      <c r="E398" s="45"/>
    </row>
    <row r="399" spans="2:5">
      <c r="B399" s="105"/>
      <c r="C399" s="105"/>
      <c r="D399" s="105"/>
      <c r="E399" s="45"/>
    </row>
    <row r="400" spans="2:5">
      <c r="B400" s="105"/>
      <c r="C400" s="105"/>
      <c r="D400" s="105"/>
      <c r="E400" s="45"/>
    </row>
    <row r="401" spans="2:5">
      <c r="B401" s="105"/>
      <c r="C401" s="105"/>
      <c r="D401" s="105"/>
      <c r="E401" s="45"/>
    </row>
    <row r="402" spans="2:5">
      <c r="B402" s="105"/>
      <c r="C402" s="105"/>
      <c r="D402" s="105"/>
      <c r="E402" s="45"/>
    </row>
    <row r="403" spans="2:5">
      <c r="B403" s="105"/>
      <c r="C403" s="105"/>
      <c r="D403" s="105"/>
      <c r="E403" s="45"/>
    </row>
    <row r="404" spans="2:5">
      <c r="B404" s="105"/>
      <c r="C404" s="105"/>
      <c r="D404" s="105"/>
      <c r="E404" s="45"/>
    </row>
    <row r="405" spans="2:5">
      <c r="B405" s="105"/>
      <c r="C405" s="105"/>
      <c r="D405" s="105"/>
      <c r="E405" s="45"/>
    </row>
    <row r="406" spans="2:5">
      <c r="B406" s="105"/>
      <c r="C406" s="105"/>
      <c r="D406" s="105"/>
      <c r="E406" s="45"/>
    </row>
    <row r="407" spans="2:5">
      <c r="B407" s="105"/>
      <c r="C407" s="105"/>
      <c r="D407" s="105"/>
      <c r="E407" s="45"/>
    </row>
    <row r="408" spans="2:5">
      <c r="B408" s="105"/>
      <c r="C408" s="105"/>
      <c r="D408" s="105"/>
      <c r="E408" s="45"/>
    </row>
    <row r="409" spans="2:5">
      <c r="B409" s="105"/>
      <c r="C409" s="105"/>
      <c r="D409" s="105"/>
      <c r="E409" s="45"/>
    </row>
    <row r="410" spans="2:5">
      <c r="B410" s="105"/>
      <c r="C410" s="105"/>
      <c r="D410" s="105"/>
      <c r="E410" s="45"/>
    </row>
    <row r="411" spans="2:5">
      <c r="B411" s="105"/>
      <c r="C411" s="105"/>
      <c r="D411" s="105"/>
      <c r="E411" s="45"/>
    </row>
    <row r="412" spans="2:5">
      <c r="B412" s="105"/>
      <c r="C412" s="105"/>
      <c r="D412" s="105"/>
      <c r="E412" s="45"/>
    </row>
    <row r="413" spans="2:5">
      <c r="B413" s="105"/>
      <c r="C413" s="105"/>
      <c r="D413" s="105"/>
      <c r="E413" s="45"/>
    </row>
    <row r="414" spans="2:5">
      <c r="B414" s="105"/>
      <c r="C414" s="105"/>
      <c r="D414" s="105"/>
      <c r="E414" s="45"/>
    </row>
    <row r="415" spans="2:5">
      <c r="B415" s="105"/>
      <c r="C415" s="105"/>
      <c r="D415" s="105"/>
      <c r="E415" s="45"/>
    </row>
    <row r="416" spans="2:5">
      <c r="B416" s="105"/>
      <c r="C416" s="105"/>
      <c r="D416" s="105"/>
      <c r="E416" s="45"/>
    </row>
    <row r="417" spans="2:5">
      <c r="B417" s="105"/>
      <c r="C417" s="105"/>
      <c r="D417" s="105"/>
      <c r="E417" s="45"/>
    </row>
    <row r="418" spans="2:5">
      <c r="B418" s="105"/>
      <c r="C418" s="105"/>
      <c r="D418" s="105"/>
      <c r="E418" s="45"/>
    </row>
    <row r="419" spans="2:5">
      <c r="B419" s="105"/>
      <c r="C419" s="105"/>
      <c r="D419" s="105"/>
      <c r="E419" s="45"/>
    </row>
    <row r="420" spans="2:5">
      <c r="B420" s="105"/>
      <c r="C420" s="105"/>
      <c r="D420" s="105"/>
      <c r="E420" s="45"/>
    </row>
    <row r="421" spans="2:5">
      <c r="B421" s="105"/>
      <c r="C421" s="105"/>
      <c r="D421" s="105"/>
      <c r="E421" s="45"/>
    </row>
    <row r="422" spans="2:5">
      <c r="B422" s="105"/>
      <c r="C422" s="105"/>
      <c r="D422" s="105"/>
      <c r="E422" s="45"/>
    </row>
    <row r="423" spans="2:5">
      <c r="B423" s="105"/>
      <c r="C423" s="105"/>
      <c r="D423" s="105"/>
      <c r="E423" s="45"/>
    </row>
    <row r="424" spans="2:5">
      <c r="B424" s="105"/>
      <c r="C424" s="105"/>
      <c r="D424" s="105"/>
      <c r="E424" s="45"/>
    </row>
    <row r="425" spans="2:5">
      <c r="B425" s="105"/>
      <c r="C425" s="105"/>
      <c r="D425" s="105"/>
      <c r="E425" s="45"/>
    </row>
    <row r="426" spans="2:5">
      <c r="B426" s="105"/>
      <c r="C426" s="105"/>
      <c r="D426" s="105"/>
      <c r="E426" s="45"/>
    </row>
    <row r="427" spans="2:5">
      <c r="B427" s="105"/>
      <c r="C427" s="105"/>
      <c r="D427" s="105"/>
      <c r="E427" s="45"/>
    </row>
    <row r="428" spans="2:5">
      <c r="B428" s="105"/>
      <c r="C428" s="105"/>
      <c r="D428" s="105"/>
      <c r="E428" s="45"/>
    </row>
    <row r="429" spans="2:5">
      <c r="B429" s="105"/>
      <c r="C429" s="105"/>
      <c r="D429" s="105"/>
      <c r="E429" s="45"/>
    </row>
    <row r="430" spans="2:5">
      <c r="B430" s="105"/>
      <c r="C430" s="105"/>
      <c r="D430" s="105"/>
      <c r="E430" s="45"/>
    </row>
    <row r="431" spans="2:5">
      <c r="B431" s="105"/>
      <c r="C431" s="105"/>
      <c r="D431" s="105"/>
      <c r="E431" s="45"/>
    </row>
    <row r="432" spans="2:5">
      <c r="B432" s="105"/>
      <c r="C432" s="105"/>
      <c r="D432" s="105"/>
      <c r="E432" s="45"/>
    </row>
    <row r="433" spans="2:5">
      <c r="B433" s="105"/>
      <c r="C433" s="105"/>
      <c r="D433" s="105"/>
      <c r="E433" s="45"/>
    </row>
    <row r="434" spans="2:5">
      <c r="B434" s="105"/>
      <c r="C434" s="105"/>
      <c r="D434" s="105"/>
      <c r="E434" s="45"/>
    </row>
    <row r="435" spans="2:5">
      <c r="B435" s="105"/>
      <c r="C435" s="105"/>
      <c r="D435" s="105"/>
      <c r="E435" s="45"/>
    </row>
    <row r="436" spans="2:5">
      <c r="B436" s="105"/>
      <c r="C436" s="105"/>
      <c r="D436" s="105"/>
      <c r="E436" s="45"/>
    </row>
    <row r="437" spans="2:5">
      <c r="B437" s="105"/>
      <c r="C437" s="105"/>
      <c r="D437" s="105"/>
      <c r="E437" s="45"/>
    </row>
    <row r="438" spans="2:5">
      <c r="B438" s="105"/>
      <c r="C438" s="105"/>
      <c r="D438" s="105"/>
      <c r="E438" s="45"/>
    </row>
    <row r="439" spans="2:5">
      <c r="B439" s="105"/>
      <c r="C439" s="105"/>
      <c r="D439" s="105"/>
      <c r="E439" s="45"/>
    </row>
    <row r="440" spans="2:5">
      <c r="B440" s="105"/>
      <c r="C440" s="105"/>
      <c r="D440" s="105"/>
      <c r="E440" s="45"/>
    </row>
    <row r="441" spans="2:5">
      <c r="B441" s="105"/>
      <c r="C441" s="105"/>
      <c r="D441" s="105"/>
      <c r="E441" s="45"/>
    </row>
    <row r="442" spans="2:5">
      <c r="B442" s="105"/>
      <c r="C442" s="105"/>
      <c r="D442" s="105"/>
      <c r="E442" s="45"/>
    </row>
    <row r="443" spans="2:5">
      <c r="B443" s="105"/>
      <c r="C443" s="105"/>
      <c r="D443" s="105"/>
      <c r="E443" s="45"/>
    </row>
    <row r="444" spans="2:5">
      <c r="B444" s="105"/>
      <c r="C444" s="105"/>
      <c r="D444" s="105"/>
      <c r="E444" s="45"/>
    </row>
    <row r="445" spans="2:5">
      <c r="B445" s="105"/>
      <c r="C445" s="105"/>
      <c r="D445" s="105"/>
      <c r="E445" s="45"/>
    </row>
    <row r="446" spans="2:5">
      <c r="B446" s="105"/>
      <c r="C446" s="105"/>
      <c r="D446" s="105"/>
      <c r="E446" s="45"/>
    </row>
    <row r="447" spans="2:5">
      <c r="B447" s="105"/>
      <c r="C447" s="105"/>
      <c r="D447" s="105"/>
      <c r="E447" s="45"/>
    </row>
    <row r="448" spans="2:5">
      <c r="B448" s="105"/>
      <c r="C448" s="105"/>
      <c r="D448" s="105"/>
      <c r="E448" s="45"/>
    </row>
    <row r="449" spans="2:5">
      <c r="B449" s="105"/>
      <c r="C449" s="105"/>
      <c r="D449" s="105"/>
      <c r="E449" s="45"/>
    </row>
    <row r="450" spans="2:5">
      <c r="B450" s="105"/>
      <c r="C450" s="105"/>
      <c r="D450" s="105"/>
      <c r="E450" s="45"/>
    </row>
    <row r="451" spans="2:5">
      <c r="B451" s="105"/>
      <c r="C451" s="105"/>
      <c r="D451" s="105"/>
      <c r="E451" s="45"/>
    </row>
    <row r="452" spans="2:5">
      <c r="B452" s="105"/>
      <c r="C452" s="105"/>
      <c r="D452" s="105"/>
      <c r="E452" s="45"/>
    </row>
    <row r="453" spans="2:5">
      <c r="B453" s="105"/>
      <c r="C453" s="105"/>
      <c r="D453" s="105"/>
      <c r="E453" s="45"/>
    </row>
    <row r="454" spans="2:5">
      <c r="B454" s="105"/>
      <c r="C454" s="105"/>
      <c r="D454" s="105"/>
      <c r="E454" s="45"/>
    </row>
    <row r="455" spans="2:5">
      <c r="B455" s="105"/>
      <c r="C455" s="105"/>
      <c r="D455" s="105"/>
      <c r="E455" s="45"/>
    </row>
    <row r="456" spans="2:5">
      <c r="B456" s="105"/>
      <c r="C456" s="105"/>
      <c r="D456" s="105"/>
      <c r="E456" s="45"/>
    </row>
    <row r="457" spans="2:5">
      <c r="B457" s="105"/>
      <c r="C457" s="105"/>
      <c r="D457" s="105"/>
      <c r="E457" s="45"/>
    </row>
    <row r="458" spans="2:5">
      <c r="B458" s="105"/>
      <c r="C458" s="105"/>
      <c r="D458" s="105"/>
      <c r="E458" s="45"/>
    </row>
    <row r="459" spans="2:5">
      <c r="B459" s="105"/>
      <c r="C459" s="105"/>
      <c r="D459" s="105"/>
      <c r="E459" s="45"/>
    </row>
    <row r="460" spans="2:5">
      <c r="B460" s="105"/>
      <c r="C460" s="105"/>
      <c r="D460" s="105"/>
      <c r="E460" s="45"/>
    </row>
    <row r="461" spans="2:5">
      <c r="B461" s="105"/>
      <c r="C461" s="105"/>
      <c r="D461" s="105"/>
      <c r="E461" s="45"/>
    </row>
    <row r="462" spans="2:5">
      <c r="B462" s="105"/>
      <c r="C462" s="105"/>
      <c r="D462" s="105"/>
      <c r="E462" s="45"/>
    </row>
    <row r="463" spans="2:5">
      <c r="B463" s="105"/>
      <c r="C463" s="105"/>
      <c r="D463" s="105"/>
      <c r="E463" s="45"/>
    </row>
    <row r="464" spans="2:5">
      <c r="B464" s="105"/>
      <c r="C464" s="105"/>
      <c r="D464" s="105"/>
      <c r="E464" s="45"/>
    </row>
    <row r="465" spans="2:5">
      <c r="B465" s="105"/>
      <c r="C465" s="105"/>
      <c r="D465" s="105"/>
      <c r="E465" s="45"/>
    </row>
    <row r="466" spans="2:5">
      <c r="B466" s="105"/>
      <c r="C466" s="105"/>
      <c r="D466" s="105"/>
      <c r="E466" s="45"/>
    </row>
    <row r="467" spans="2:5">
      <c r="B467" s="105"/>
      <c r="C467" s="105"/>
      <c r="D467" s="105"/>
      <c r="E467" s="45"/>
    </row>
    <row r="468" spans="2:5">
      <c r="B468" s="105"/>
      <c r="C468" s="105"/>
      <c r="D468" s="105"/>
      <c r="E468" s="45"/>
    </row>
    <row r="469" spans="2:5">
      <c r="B469" s="105"/>
      <c r="C469" s="105"/>
      <c r="D469" s="105"/>
      <c r="E469" s="45"/>
    </row>
    <row r="470" spans="2:5">
      <c r="B470" s="105"/>
      <c r="C470" s="105"/>
      <c r="D470" s="105"/>
      <c r="E470" s="45"/>
    </row>
    <row r="471" spans="2:5">
      <c r="B471" s="105"/>
      <c r="C471" s="105"/>
      <c r="D471" s="105"/>
      <c r="E471" s="45"/>
    </row>
    <row r="472" spans="2:5">
      <c r="B472" s="105"/>
      <c r="C472" s="105"/>
      <c r="D472" s="105"/>
      <c r="E472" s="45"/>
    </row>
    <row r="473" spans="2:5">
      <c r="B473" s="105"/>
      <c r="C473" s="105"/>
      <c r="D473" s="105"/>
      <c r="E473" s="45"/>
    </row>
    <row r="474" spans="2:5">
      <c r="B474" s="105"/>
      <c r="C474" s="105"/>
      <c r="D474" s="105"/>
      <c r="E474" s="45"/>
    </row>
    <row r="475" spans="2:5">
      <c r="B475" s="105"/>
      <c r="C475" s="105"/>
      <c r="D475" s="105"/>
      <c r="E475" s="45"/>
    </row>
    <row r="476" spans="2:5">
      <c r="B476" s="105"/>
      <c r="C476" s="105"/>
      <c r="D476" s="105"/>
      <c r="E476" s="45"/>
    </row>
    <row r="477" spans="2:5">
      <c r="B477" s="105"/>
      <c r="C477" s="105"/>
      <c r="D477" s="105"/>
      <c r="E477" s="45"/>
    </row>
    <row r="478" spans="2:5">
      <c r="B478" s="105"/>
      <c r="C478" s="105"/>
      <c r="D478" s="105"/>
      <c r="E478" s="45"/>
    </row>
    <row r="479" spans="2:5">
      <c r="B479" s="105"/>
      <c r="C479" s="105"/>
      <c r="D479" s="105"/>
      <c r="E479" s="45"/>
    </row>
    <row r="480" spans="2:5">
      <c r="B480" s="105"/>
      <c r="C480" s="105"/>
      <c r="D480" s="105"/>
      <c r="E480" s="45"/>
    </row>
    <row r="481" spans="2:5">
      <c r="B481" s="105"/>
      <c r="C481" s="105"/>
      <c r="D481" s="105"/>
      <c r="E481" s="45"/>
    </row>
    <row r="482" spans="2:5">
      <c r="B482" s="105"/>
      <c r="C482" s="105"/>
      <c r="D482" s="105"/>
      <c r="E482" s="45"/>
    </row>
    <row r="483" spans="2:5">
      <c r="B483" s="105"/>
      <c r="C483" s="105"/>
      <c r="D483" s="105"/>
      <c r="E483" s="45"/>
    </row>
    <row r="484" spans="2:5">
      <c r="B484" s="105"/>
      <c r="C484" s="105"/>
      <c r="D484" s="105"/>
      <c r="E484" s="45"/>
    </row>
    <row r="485" spans="2:5">
      <c r="B485" s="105"/>
      <c r="C485" s="105"/>
      <c r="D485" s="105"/>
      <c r="E485" s="45"/>
    </row>
    <row r="486" spans="2:5">
      <c r="B486" s="105"/>
      <c r="C486" s="105"/>
      <c r="D486" s="105"/>
      <c r="E486" s="45"/>
    </row>
    <row r="487" spans="2:5">
      <c r="B487" s="105"/>
      <c r="C487" s="105"/>
      <c r="D487" s="105"/>
      <c r="E487" s="45"/>
    </row>
    <row r="488" spans="2:5">
      <c r="B488" s="105"/>
      <c r="C488" s="105"/>
      <c r="D488" s="105"/>
      <c r="E488" s="45"/>
    </row>
    <row r="489" spans="2:5">
      <c r="B489" s="105"/>
      <c r="C489" s="105"/>
      <c r="D489" s="105"/>
      <c r="E489" s="45"/>
    </row>
    <row r="490" spans="2:5">
      <c r="B490" s="105"/>
      <c r="C490" s="105"/>
      <c r="D490" s="105"/>
      <c r="E490" s="45"/>
    </row>
    <row r="491" spans="2:5">
      <c r="B491" s="105"/>
      <c r="C491" s="105"/>
      <c r="D491" s="105"/>
      <c r="E491" s="45"/>
    </row>
    <row r="492" spans="2:5">
      <c r="B492" s="105"/>
      <c r="C492" s="105"/>
      <c r="D492" s="105"/>
      <c r="E492" s="45"/>
    </row>
    <row r="493" spans="2:5">
      <c r="B493" s="105"/>
      <c r="C493" s="105"/>
      <c r="D493" s="105"/>
      <c r="E493" s="45"/>
    </row>
    <row r="494" spans="2:5">
      <c r="B494" s="105"/>
      <c r="C494" s="105"/>
      <c r="D494" s="105"/>
      <c r="E494" s="45"/>
    </row>
    <row r="495" spans="2:5">
      <c r="B495" s="105"/>
      <c r="C495" s="105"/>
      <c r="D495" s="105"/>
      <c r="E495" s="45"/>
    </row>
    <row r="496" spans="2:5">
      <c r="B496" s="105"/>
      <c r="C496" s="105"/>
      <c r="D496" s="105"/>
      <c r="E496" s="45"/>
    </row>
  </sheetData>
  <sheetProtection selectLockedCells="1"/>
  <protectedRanges>
    <protectedRange algorithmName="SHA-512" hashValue="TyMoycY6xDrFRQbxGpSqcxt3whzdDACd9qVzkIxE7FTIEjY3rlFQz4tUN3kE3AgAfn0K+k7m4UuFrpm5UNPTfg==" saltValue="spg8mGZ5MEfAFKIS3lgGjA==" spinCount="100000" sqref="A4" name="Range1_2"/>
  </protectedRanges>
  <mergeCells count="2">
    <mergeCell ref="A2:B3"/>
    <mergeCell ref="D2:H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85BED5AF433E4398B8C2CA4DA7D43A" ma:contentTypeVersion="15" ma:contentTypeDescription="Create a new document." ma:contentTypeScope="" ma:versionID="4ef8e137fe1ae4c91ea3fb6f232992f2">
  <xsd:schema xmlns:xsd="http://www.w3.org/2001/XMLSchema" xmlns:xs="http://www.w3.org/2001/XMLSchema" xmlns:p="http://schemas.microsoft.com/office/2006/metadata/properties" xmlns:ns2="ed16353e-95da-4d8b-990b-69c46cc33aa3" xmlns:ns3="422f085c-aa9f-40f8-8401-fe18128fcce6" targetNamespace="http://schemas.microsoft.com/office/2006/metadata/properties" ma:root="true" ma:fieldsID="79fae224ba4b002bfcc90da19d860722" ns2:_="" ns3:_="">
    <xsd:import namespace="ed16353e-95da-4d8b-990b-69c46cc33aa3"/>
    <xsd:import namespace="422f085c-aa9f-40f8-8401-fe18128fcc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6353e-95da-4d8b-990b-69c46cc33a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2d27ad4-5677-486b-b5c9-56d049527a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2f085c-aa9f-40f8-8401-fe18128fcce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746bbc7-0545-4d90-8fbb-e95c39ba4874}" ma:internalName="TaxCatchAll" ma:showField="CatchAllData" ma:web="422f085c-aa9f-40f8-8401-fe18128fcc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2f085c-aa9f-40f8-8401-fe18128fcce6" xsi:nil="true"/>
    <lcf76f155ced4ddcb4097134ff3c332f xmlns="ed16353e-95da-4d8b-990b-69c46cc33aa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CAACF42-761A-4C48-AD49-4D28298574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16353e-95da-4d8b-990b-69c46cc33aa3"/>
    <ds:schemaRef ds:uri="422f085c-aa9f-40f8-8401-fe18128fcc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74BC7D-DAE8-4E2C-A74F-8F9BE1B946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CD1E15-C48D-4108-B725-2AAC8EFA814C}">
  <ds:schemaRefs>
    <ds:schemaRef ds:uri="ed16353e-95da-4d8b-990b-69c46cc33aa3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422f085c-aa9f-40f8-8401-fe18128fcce6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The Multi-Family Analyzer™</vt:lpstr>
      <vt:lpstr>Amortization 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Analyn Purcell</dc:creator>
  <cp:keywords/>
  <dc:description/>
  <cp:lastModifiedBy>Madara Mejoule</cp:lastModifiedBy>
  <cp:revision/>
  <dcterms:created xsi:type="dcterms:W3CDTF">2014-03-27T20:02:49Z</dcterms:created>
  <dcterms:modified xsi:type="dcterms:W3CDTF">2024-12-09T18:01:33Z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0x0101004885BED5AF433E4398B8C2CA4DA7D43A</vt:lpwstr>
  </property>
  <property fmtid="{D5CDD505-2E9C-101B-9397-08002B2CF9AE}" pid="3" name="MediaServiceImageTags">
    <vt:lpwstr/>
  </property>
</Properties>
</file>